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ASUS\Downloads\"/>
    </mc:Choice>
  </mc:AlternateContent>
  <xr:revisionPtr revIDLastSave="0" documentId="13_ncr:1_{021A9C51-132D-4F41-913F-5DE3C908C02D}" xr6:coauthVersionLast="47" xr6:coauthVersionMax="47" xr10:uidLastSave="{00000000-0000-0000-0000-000000000000}"/>
  <bookViews>
    <workbookView xWindow="-108" yWindow="-108" windowWidth="23256" windowHeight="12456" tabRatio="500" firstSheet="4" activeTab="4" xr2:uid="{00000000-000D-0000-FFFF-FFFF00000000}"/>
  </bookViews>
  <sheets>
    <sheet name="CONTEXTO" sheetId="1" state="hidden" r:id="rId1"/>
    <sheet name="IDENTIFICACION Y ANALISIS" sheetId="2" state="hidden" r:id="rId2"/>
    <sheet name="EVALUACION" sheetId="3" state="hidden" r:id="rId3"/>
    <sheet name="EVALUACION CON CONTROLES" sheetId="4" state="hidden" r:id="rId4"/>
    <sheet name="ASIGNACION Y TRATAMIENTO" sheetId="5" r:id="rId5"/>
  </sheets>
  <definedNames>
    <definedName name="_xlnm.Print_Area" localSheetId="0">CONTEXTO!$B$2:$F$19</definedName>
    <definedName name="_xlnm.Print_Area" localSheetId="2">EVALUACION!$B$2:$L$69</definedName>
    <definedName name="_xlnm.Print_Area" localSheetId="3">'EVALUACION CON CONTROLES'!$B$2:$R$61</definedName>
    <definedName name="_xlnm.Print_Area" localSheetId="1">'IDENTIFICACION Y ANALISIS'!$B$2:$F$87</definedName>
    <definedName name="contratación">'IDENTIFICACION Y ANALISIS'!$B$48:$B$57</definedName>
    <definedName name="ejecución">'IDENTIFICACION Y ANALISIS'!$B$59:$B$87</definedName>
    <definedName name="OPCIONES">'ASIGNACION Y TRATAMIENTO'!$B$56:$B$58</definedName>
    <definedName name="planeación">'IDENTIFICACION Y ANALISIS'!$B$19:$B$33</definedName>
    <definedName name="selección">'IDENTIFICACION Y ANALISIS'!$B$35:$B$46</definedName>
    <definedName name="_xlnm.Print_Titles" localSheetId="4">'ASIGNACION Y TRATAMIENTO'!$2:$4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N31" i="5" l="1"/>
  <c r="C20" i="4"/>
  <c r="C13" i="5" s="1"/>
  <c r="F13" i="5" s="1"/>
  <c r="X34" i="5"/>
  <c r="W34" i="5"/>
  <c r="V34" i="5"/>
  <c r="U34" i="5"/>
  <c r="T34" i="5"/>
  <c r="S34" i="5"/>
  <c r="P34" i="5"/>
  <c r="O34" i="5"/>
  <c r="N34" i="5"/>
  <c r="I34" i="5"/>
  <c r="H34" i="5"/>
  <c r="G34" i="5"/>
  <c r="X33" i="5"/>
  <c r="W33" i="5"/>
  <c r="V33" i="5"/>
  <c r="U33" i="5"/>
  <c r="T33" i="5"/>
  <c r="S33" i="5"/>
  <c r="Q33" i="5"/>
  <c r="P33" i="5"/>
  <c r="O33" i="5"/>
  <c r="N33" i="5"/>
  <c r="I33" i="5"/>
  <c r="H33" i="5"/>
  <c r="G33" i="5"/>
  <c r="X32" i="5"/>
  <c r="W32" i="5"/>
  <c r="V32" i="5"/>
  <c r="U32" i="5"/>
  <c r="T32" i="5"/>
  <c r="S32" i="5"/>
  <c r="P32" i="5"/>
  <c r="O32" i="5"/>
  <c r="N32" i="5"/>
  <c r="I32" i="5"/>
  <c r="H32" i="5"/>
  <c r="G32" i="5"/>
  <c r="X31" i="5"/>
  <c r="W31" i="5"/>
  <c r="V31" i="5"/>
  <c r="U31" i="5"/>
  <c r="T31" i="5"/>
  <c r="S31" i="5"/>
  <c r="P31" i="5"/>
  <c r="O31" i="5"/>
  <c r="I31" i="5"/>
  <c r="H31" i="5"/>
  <c r="G31" i="5"/>
  <c r="X30" i="5"/>
  <c r="W30" i="5"/>
  <c r="V30" i="5"/>
  <c r="U30" i="5"/>
  <c r="T30" i="5"/>
  <c r="S30" i="5"/>
  <c r="Q30" i="5"/>
  <c r="P30" i="5"/>
  <c r="O30" i="5"/>
  <c r="N30" i="5"/>
  <c r="I30" i="5"/>
  <c r="H30" i="5"/>
  <c r="X29" i="5"/>
  <c r="W29" i="5"/>
  <c r="V29" i="5"/>
  <c r="U29" i="5"/>
  <c r="T29" i="5"/>
  <c r="S29" i="5"/>
  <c r="P29" i="5"/>
  <c r="O29" i="5"/>
  <c r="N29" i="5"/>
  <c r="I29" i="5"/>
  <c r="H29" i="5"/>
  <c r="G29" i="5"/>
  <c r="X28" i="5"/>
  <c r="W28" i="5"/>
  <c r="V28" i="5"/>
  <c r="U28" i="5"/>
  <c r="T28" i="5"/>
  <c r="S28" i="5"/>
  <c r="P28" i="5"/>
  <c r="O28" i="5"/>
  <c r="N28" i="5"/>
  <c r="I28" i="5"/>
  <c r="H28" i="5"/>
  <c r="G28" i="5"/>
  <c r="X27" i="5"/>
  <c r="W27" i="5"/>
  <c r="V27" i="5"/>
  <c r="U27" i="5"/>
  <c r="T27" i="5"/>
  <c r="S27" i="5"/>
  <c r="P27" i="5"/>
  <c r="O27" i="5"/>
  <c r="N27" i="5"/>
  <c r="I27" i="5"/>
  <c r="H27" i="5"/>
  <c r="G27" i="5"/>
  <c r="X26" i="5"/>
  <c r="W26" i="5"/>
  <c r="V26" i="5"/>
  <c r="U26" i="5"/>
  <c r="T26" i="5"/>
  <c r="S26" i="5"/>
  <c r="P26" i="5"/>
  <c r="O26" i="5"/>
  <c r="N26" i="5"/>
  <c r="I26" i="5"/>
  <c r="H26" i="5"/>
  <c r="G26" i="5"/>
  <c r="X25" i="5"/>
  <c r="W25" i="5"/>
  <c r="V25" i="5"/>
  <c r="U25" i="5"/>
  <c r="T25" i="5"/>
  <c r="S25" i="5"/>
  <c r="O25" i="5"/>
  <c r="N25" i="5"/>
  <c r="I25" i="5"/>
  <c r="H25" i="5"/>
  <c r="G25" i="5"/>
  <c r="X24" i="5"/>
  <c r="W24" i="5"/>
  <c r="V24" i="5"/>
  <c r="U24" i="5"/>
  <c r="T24" i="5"/>
  <c r="S24" i="5"/>
  <c r="N24" i="5"/>
  <c r="I24" i="5"/>
  <c r="H24" i="5"/>
  <c r="G24" i="5"/>
  <c r="X23" i="5"/>
  <c r="W23" i="5"/>
  <c r="V23" i="5"/>
  <c r="U23" i="5"/>
  <c r="T23" i="5"/>
  <c r="S23" i="5"/>
  <c r="O23" i="5"/>
  <c r="N23" i="5"/>
  <c r="I23" i="5"/>
  <c r="H23" i="5"/>
  <c r="G23" i="5"/>
  <c r="X22" i="5"/>
  <c r="W22" i="5"/>
  <c r="V22" i="5"/>
  <c r="U22" i="5"/>
  <c r="T22" i="5"/>
  <c r="S22" i="5"/>
  <c r="N22" i="5"/>
  <c r="I22" i="5"/>
  <c r="H22" i="5"/>
  <c r="G22" i="5"/>
  <c r="X21" i="5"/>
  <c r="W21" i="5"/>
  <c r="V21" i="5"/>
  <c r="U21" i="5"/>
  <c r="T21" i="5"/>
  <c r="S21" i="5"/>
  <c r="O21" i="5"/>
  <c r="N21" i="5"/>
  <c r="I21" i="5"/>
  <c r="H21" i="5"/>
  <c r="G21" i="5"/>
  <c r="X20" i="5"/>
  <c r="W20" i="5"/>
  <c r="V20" i="5"/>
  <c r="U20" i="5"/>
  <c r="T20" i="5"/>
  <c r="S20" i="5"/>
  <c r="N20" i="5"/>
  <c r="I20" i="5"/>
  <c r="H20" i="5"/>
  <c r="G20" i="5"/>
  <c r="X19" i="5"/>
  <c r="W19" i="5"/>
  <c r="V19" i="5"/>
  <c r="U19" i="5"/>
  <c r="T19" i="5"/>
  <c r="S19" i="5"/>
  <c r="O19" i="5"/>
  <c r="N19" i="5"/>
  <c r="I19" i="5"/>
  <c r="H19" i="5"/>
  <c r="G19" i="5"/>
  <c r="X18" i="5"/>
  <c r="W18" i="5"/>
  <c r="V18" i="5"/>
  <c r="U18" i="5"/>
  <c r="T18" i="5"/>
  <c r="S18" i="5"/>
  <c r="N18" i="5"/>
  <c r="I18" i="5"/>
  <c r="H18" i="5"/>
  <c r="G18" i="5"/>
  <c r="X17" i="5"/>
  <c r="W17" i="5"/>
  <c r="V17" i="5"/>
  <c r="U17" i="5"/>
  <c r="T17" i="5"/>
  <c r="S17" i="5"/>
  <c r="O17" i="5"/>
  <c r="N17" i="5"/>
  <c r="I17" i="5"/>
  <c r="H17" i="5"/>
  <c r="G17" i="5"/>
  <c r="X16" i="5"/>
  <c r="W16" i="5"/>
  <c r="V16" i="5"/>
  <c r="U16" i="5"/>
  <c r="T16" i="5"/>
  <c r="S16" i="5"/>
  <c r="N16" i="5"/>
  <c r="I16" i="5"/>
  <c r="H16" i="5"/>
  <c r="G16" i="5"/>
  <c r="X15" i="5"/>
  <c r="W15" i="5"/>
  <c r="V15" i="5"/>
  <c r="U15" i="5"/>
  <c r="T15" i="5"/>
  <c r="S15" i="5"/>
  <c r="O15" i="5"/>
  <c r="N15" i="5"/>
  <c r="I15" i="5"/>
  <c r="H15" i="5"/>
  <c r="G15" i="5"/>
  <c r="X14" i="5"/>
  <c r="W14" i="5"/>
  <c r="V14" i="5"/>
  <c r="U14" i="5"/>
  <c r="T14" i="5"/>
  <c r="S14" i="5"/>
  <c r="N14" i="5"/>
  <c r="I14" i="5"/>
  <c r="H14" i="5"/>
  <c r="G14" i="5"/>
  <c r="X13" i="5"/>
  <c r="W13" i="5"/>
  <c r="V13" i="5"/>
  <c r="U13" i="5"/>
  <c r="T13" i="5"/>
  <c r="S13" i="5"/>
  <c r="O13" i="5"/>
  <c r="N13" i="5"/>
  <c r="I13" i="5"/>
  <c r="H13" i="5"/>
  <c r="G13" i="5"/>
  <c r="X12" i="5"/>
  <c r="W12" i="5"/>
  <c r="V12" i="5"/>
  <c r="U12" i="5"/>
  <c r="T12" i="5"/>
  <c r="S12" i="5"/>
  <c r="N12" i="5"/>
  <c r="I12" i="5"/>
  <c r="H12" i="5"/>
  <c r="G12" i="5"/>
  <c r="X11" i="5"/>
  <c r="W11" i="5"/>
  <c r="V11" i="5"/>
  <c r="U11" i="5"/>
  <c r="T11" i="5"/>
  <c r="S11" i="5"/>
  <c r="N11" i="5"/>
  <c r="I11" i="5"/>
  <c r="H11" i="5"/>
  <c r="G11" i="5"/>
  <c r="X10" i="5"/>
  <c r="W10" i="5"/>
  <c r="V10" i="5"/>
  <c r="U10" i="5"/>
  <c r="T10" i="5"/>
  <c r="S10" i="5"/>
  <c r="N10" i="5"/>
  <c r="I10" i="5"/>
  <c r="H10" i="5"/>
  <c r="G10" i="5"/>
  <c r="X9" i="5"/>
  <c r="W9" i="5"/>
  <c r="V9" i="5"/>
  <c r="U9" i="5"/>
  <c r="T9" i="5"/>
  <c r="S9" i="5"/>
  <c r="N9" i="5"/>
  <c r="I9" i="5"/>
  <c r="H9" i="5"/>
  <c r="G9" i="5"/>
  <c r="K41" i="4"/>
  <c r="C41" i="4"/>
  <c r="C34" i="5" s="1"/>
  <c r="E34" i="5" s="1"/>
  <c r="B41" i="4"/>
  <c r="D34" i="5" s="1"/>
  <c r="L40" i="4"/>
  <c r="R33" i="5" s="1"/>
  <c r="C40" i="4"/>
  <c r="C33" i="5" s="1"/>
  <c r="B40" i="4"/>
  <c r="D33" i="5" s="1"/>
  <c r="K39" i="4"/>
  <c r="C39" i="4"/>
  <c r="C32" i="5" s="1"/>
  <c r="B39" i="4"/>
  <c r="D32" i="5" s="1"/>
  <c r="K38" i="4"/>
  <c r="C38" i="4"/>
  <c r="C31" i="5" s="1"/>
  <c r="E26" i="5" s="1"/>
  <c r="B38" i="4"/>
  <c r="D31" i="5" s="1"/>
  <c r="K37" i="4"/>
  <c r="L37" i="4" s="1"/>
  <c r="R30" i="5" s="1"/>
  <c r="C37" i="4"/>
  <c r="C30" i="5" s="1"/>
  <c r="E25" i="5" s="1"/>
  <c r="B37" i="4"/>
  <c r="D30" i="5" s="1"/>
  <c r="K36" i="4"/>
  <c r="C36" i="4"/>
  <c r="C29" i="5" s="1"/>
  <c r="E29" i="5" s="1"/>
  <c r="B36" i="4"/>
  <c r="D29" i="5" s="1"/>
  <c r="K35" i="4"/>
  <c r="C35" i="4"/>
  <c r="C28" i="5" s="1"/>
  <c r="E28" i="5" s="1"/>
  <c r="B35" i="4"/>
  <c r="D28" i="5" s="1"/>
  <c r="K34" i="4"/>
  <c r="C34" i="4"/>
  <c r="C27" i="5" s="1"/>
  <c r="B34" i="4"/>
  <c r="D27" i="5" s="1"/>
  <c r="K33" i="4"/>
  <c r="C33" i="4"/>
  <c r="C26" i="5" s="1"/>
  <c r="B33" i="4"/>
  <c r="D26" i="5" s="1"/>
  <c r="K32" i="4"/>
  <c r="J32" i="4"/>
  <c r="P25" i="5" s="1"/>
  <c r="I32" i="4"/>
  <c r="C32" i="4"/>
  <c r="C25" i="5" s="1"/>
  <c r="B32" i="4"/>
  <c r="D25" i="5" s="1"/>
  <c r="J31" i="4"/>
  <c r="P24" i="5" s="1"/>
  <c r="I31" i="4"/>
  <c r="K31" i="4" s="1"/>
  <c r="Q24" i="5" s="1"/>
  <c r="C31" i="4"/>
  <c r="C24" i="5" s="1"/>
  <c r="F24" i="5" s="1"/>
  <c r="B31" i="4"/>
  <c r="D24" i="5" s="1"/>
  <c r="K30" i="4"/>
  <c r="J30" i="4"/>
  <c r="P23" i="5" s="1"/>
  <c r="I30" i="4"/>
  <c r="C30" i="4"/>
  <c r="C23" i="5" s="1"/>
  <c r="F23" i="5" s="1"/>
  <c r="B30" i="4"/>
  <c r="D23" i="5" s="1"/>
  <c r="J29" i="4"/>
  <c r="P22" i="5" s="1"/>
  <c r="I29" i="4"/>
  <c r="K29" i="4" s="1"/>
  <c r="Q22" i="5" s="1"/>
  <c r="C29" i="4"/>
  <c r="C22" i="5" s="1"/>
  <c r="F22" i="5" s="1"/>
  <c r="B29" i="4"/>
  <c r="D22" i="5" s="1"/>
  <c r="J28" i="4"/>
  <c r="P21" i="5" s="1"/>
  <c r="I28" i="4"/>
  <c r="C28" i="4"/>
  <c r="C21" i="5" s="1"/>
  <c r="F21" i="5" s="1"/>
  <c r="B28" i="4"/>
  <c r="D21" i="5" s="1"/>
  <c r="L27" i="4"/>
  <c r="R20" i="5" s="1"/>
  <c r="J27" i="4"/>
  <c r="P20" i="5" s="1"/>
  <c r="I27" i="4"/>
  <c r="K27" i="4" s="1"/>
  <c r="Q20" i="5" s="1"/>
  <c r="C27" i="4"/>
  <c r="C20" i="5" s="1"/>
  <c r="F20" i="5" s="1"/>
  <c r="B27" i="4"/>
  <c r="D20" i="5" s="1"/>
  <c r="K26" i="4"/>
  <c r="J26" i="4"/>
  <c r="P19" i="5" s="1"/>
  <c r="I26" i="4"/>
  <c r="C26" i="4"/>
  <c r="C19" i="5" s="1"/>
  <c r="F19" i="5" s="1"/>
  <c r="B26" i="4"/>
  <c r="D19" i="5" s="1"/>
  <c r="J25" i="4"/>
  <c r="P18" i="5" s="1"/>
  <c r="I25" i="4"/>
  <c r="K25" i="4" s="1"/>
  <c r="Q18" i="5" s="1"/>
  <c r="C25" i="4"/>
  <c r="C18" i="5" s="1"/>
  <c r="F18" i="5" s="1"/>
  <c r="B25" i="4"/>
  <c r="D18" i="5" s="1"/>
  <c r="J24" i="4"/>
  <c r="P17" i="5" s="1"/>
  <c r="I24" i="4"/>
  <c r="C24" i="4"/>
  <c r="C17" i="5" s="1"/>
  <c r="F17" i="5" s="1"/>
  <c r="B24" i="4"/>
  <c r="D17" i="5" s="1"/>
  <c r="L23" i="4"/>
  <c r="R16" i="5" s="1"/>
  <c r="J23" i="4"/>
  <c r="P16" i="5" s="1"/>
  <c r="I23" i="4"/>
  <c r="K23" i="4" s="1"/>
  <c r="Q16" i="5" s="1"/>
  <c r="C23" i="4"/>
  <c r="C16" i="5" s="1"/>
  <c r="F16" i="5" s="1"/>
  <c r="B23" i="4"/>
  <c r="D16" i="5" s="1"/>
  <c r="K22" i="4"/>
  <c r="J22" i="4"/>
  <c r="P15" i="5" s="1"/>
  <c r="I22" i="4"/>
  <c r="C22" i="4"/>
  <c r="C15" i="5" s="1"/>
  <c r="F15" i="5" s="1"/>
  <c r="B22" i="4"/>
  <c r="D15" i="5" s="1"/>
  <c r="J21" i="4"/>
  <c r="P14" i="5" s="1"/>
  <c r="I21" i="4"/>
  <c r="K21" i="4" s="1"/>
  <c r="Q14" i="5" s="1"/>
  <c r="C21" i="4"/>
  <c r="C14" i="5" s="1"/>
  <c r="F14" i="5" s="1"/>
  <c r="B21" i="4"/>
  <c r="D14" i="5" s="1"/>
  <c r="J20" i="4"/>
  <c r="P13" i="5" s="1"/>
  <c r="I20" i="4"/>
  <c r="B20" i="4"/>
  <c r="D13" i="5" s="1"/>
  <c r="L19" i="4"/>
  <c r="R12" i="5" s="1"/>
  <c r="J19" i="4"/>
  <c r="P12" i="5" s="1"/>
  <c r="I19" i="4"/>
  <c r="K19" i="4" s="1"/>
  <c r="Q12" i="5" s="1"/>
  <c r="C19" i="4"/>
  <c r="C12" i="5" s="1"/>
  <c r="F12" i="5" s="1"/>
  <c r="B19" i="4"/>
  <c r="D12" i="5" s="1"/>
  <c r="J18" i="4"/>
  <c r="P11" i="5" s="1"/>
  <c r="I18" i="4"/>
  <c r="K18" i="4" s="1"/>
  <c r="C18" i="4"/>
  <c r="C11" i="5" s="1"/>
  <c r="F11" i="5" s="1"/>
  <c r="B18" i="4"/>
  <c r="D11" i="5" s="1"/>
  <c r="J17" i="4"/>
  <c r="P10" i="5" s="1"/>
  <c r="I17" i="4"/>
  <c r="O10" i="5" s="1"/>
  <c r="C17" i="4"/>
  <c r="C10" i="5" s="1"/>
  <c r="F10" i="5" s="1"/>
  <c r="B17" i="4"/>
  <c r="D10" i="5" s="1"/>
  <c r="J16" i="4"/>
  <c r="P9" i="5" s="1"/>
  <c r="I16" i="4"/>
  <c r="K16" i="4" s="1"/>
  <c r="C16" i="4"/>
  <c r="C9" i="5" s="1"/>
  <c r="F9" i="5" s="1"/>
  <c r="B16" i="4"/>
  <c r="D9" i="5" s="1"/>
  <c r="B6" i="4"/>
  <c r="K42" i="3"/>
  <c r="J34" i="5" s="1"/>
  <c r="L41" i="3"/>
  <c r="K41" i="3"/>
  <c r="K40" i="3"/>
  <c r="J33" i="5" s="1"/>
  <c r="L39" i="3"/>
  <c r="K32" i="5" s="1"/>
  <c r="K39" i="3"/>
  <c r="J32" i="5" s="1"/>
  <c r="K38" i="3"/>
  <c r="J31" i="5" s="1"/>
  <c r="L37" i="3"/>
  <c r="K30" i="5" s="1"/>
  <c r="K37" i="3"/>
  <c r="J30" i="5" s="1"/>
  <c r="K36" i="3"/>
  <c r="J29" i="5" s="1"/>
  <c r="L35" i="3"/>
  <c r="K28" i="5" s="1"/>
  <c r="K35" i="3"/>
  <c r="J28" i="5" s="1"/>
  <c r="K34" i="3"/>
  <c r="J27" i="5" s="1"/>
  <c r="L33" i="3"/>
  <c r="K26" i="5" s="1"/>
  <c r="K33" i="3"/>
  <c r="J26" i="5" s="1"/>
  <c r="K32" i="3"/>
  <c r="L31" i="3"/>
  <c r="K23" i="5" s="1"/>
  <c r="K31" i="3"/>
  <c r="J23" i="5" s="1"/>
  <c r="K30" i="3"/>
  <c r="J22" i="5" s="1"/>
  <c r="L29" i="3"/>
  <c r="K21" i="5" s="1"/>
  <c r="K29" i="3"/>
  <c r="J21" i="5" s="1"/>
  <c r="K28" i="3"/>
  <c r="J20" i="5" s="1"/>
  <c r="L27" i="3"/>
  <c r="K19" i="5" s="1"/>
  <c r="K27" i="3"/>
  <c r="J19" i="5" s="1"/>
  <c r="K26" i="3"/>
  <c r="J18" i="5" s="1"/>
  <c r="L25" i="3"/>
  <c r="K17" i="5" s="1"/>
  <c r="K25" i="3"/>
  <c r="J17" i="5" s="1"/>
  <c r="K24" i="3"/>
  <c r="J16" i="5" s="1"/>
  <c r="L23" i="3"/>
  <c r="K15" i="5" s="1"/>
  <c r="K23" i="3"/>
  <c r="J15" i="5" s="1"/>
  <c r="K22" i="3"/>
  <c r="J14" i="5" s="1"/>
  <c r="L21" i="3"/>
  <c r="K13" i="5" s="1"/>
  <c r="K21" i="3"/>
  <c r="J13" i="5" s="1"/>
  <c r="K20" i="3"/>
  <c r="J12" i="5" s="1"/>
  <c r="L19" i="3"/>
  <c r="K11" i="5" s="1"/>
  <c r="K19" i="3"/>
  <c r="J11" i="5" s="1"/>
  <c r="K18" i="3"/>
  <c r="J10" i="5" s="1"/>
  <c r="L17" i="3"/>
  <c r="K9" i="5" s="1"/>
  <c r="K17" i="3"/>
  <c r="J9" i="5" s="1"/>
  <c r="E14" i="5" l="1"/>
  <c r="E17" i="5"/>
  <c r="E18" i="5"/>
  <c r="E21" i="5"/>
  <c r="E22" i="5"/>
  <c r="E10" i="5"/>
  <c r="E23" i="5"/>
  <c r="E13" i="5"/>
  <c r="Q9" i="5"/>
  <c r="L16" i="4"/>
  <c r="R9" i="5" s="1"/>
  <c r="Q11" i="5"/>
  <c r="L18" i="4"/>
  <c r="R11" i="5" s="1"/>
  <c r="J25" i="5"/>
  <c r="J24" i="5"/>
  <c r="L18" i="3"/>
  <c r="K10" i="5" s="1"/>
  <c r="L22" i="3"/>
  <c r="K14" i="5" s="1"/>
  <c r="L26" i="3"/>
  <c r="K18" i="5" s="1"/>
  <c r="L30" i="3"/>
  <c r="K22" i="5" s="1"/>
  <c r="L34" i="3"/>
  <c r="K27" i="5" s="1"/>
  <c r="L40" i="3"/>
  <c r="K33" i="5" s="1"/>
  <c r="K20" i="4"/>
  <c r="K28" i="4"/>
  <c r="E32" i="5"/>
  <c r="F27" i="5"/>
  <c r="E11" i="5"/>
  <c r="E12" i="5"/>
  <c r="E15" i="5"/>
  <c r="E16" i="5"/>
  <c r="E19" i="5"/>
  <c r="E20" i="5"/>
  <c r="L21" i="4"/>
  <c r="R14" i="5" s="1"/>
  <c r="L25" i="4"/>
  <c r="R18" i="5" s="1"/>
  <c r="L29" i="4"/>
  <c r="R22" i="5" s="1"/>
  <c r="Q28" i="5"/>
  <c r="L35" i="4"/>
  <c r="R28" i="5" s="1"/>
  <c r="E31" i="5"/>
  <c r="F26" i="5"/>
  <c r="Q32" i="5"/>
  <c r="L39" i="4"/>
  <c r="R32" i="5" s="1"/>
  <c r="O9" i="5"/>
  <c r="O11" i="5"/>
  <c r="O12" i="5"/>
  <c r="O14" i="5"/>
  <c r="O16" i="5"/>
  <c r="O18" i="5"/>
  <c r="O20" i="5"/>
  <c r="O22" i="5"/>
  <c r="O24" i="5"/>
  <c r="E27" i="5"/>
  <c r="L20" i="3"/>
  <c r="K12" i="5" s="1"/>
  <c r="L24" i="3"/>
  <c r="K16" i="5" s="1"/>
  <c r="L28" i="3"/>
  <c r="K20" i="5" s="1"/>
  <c r="L32" i="3"/>
  <c r="L36" i="3"/>
  <c r="K29" i="5" s="1"/>
  <c r="L38" i="3"/>
  <c r="K31" i="5" s="1"/>
  <c r="L42" i="3"/>
  <c r="K34" i="5" s="1"/>
  <c r="K17" i="4"/>
  <c r="K24" i="4"/>
  <c r="Q25" i="5"/>
  <c r="L32" i="4"/>
  <c r="R25" i="5" s="1"/>
  <c r="L36" i="4"/>
  <c r="R29" i="5" s="1"/>
  <c r="Q29" i="5"/>
  <c r="E9" i="5"/>
  <c r="E24" i="5"/>
  <c r="Q15" i="5"/>
  <c r="L22" i="4"/>
  <c r="R15" i="5" s="1"/>
  <c r="Q19" i="5"/>
  <c r="L26" i="4"/>
  <c r="R19" i="5" s="1"/>
  <c r="Q23" i="5"/>
  <c r="L30" i="4"/>
  <c r="R23" i="5" s="1"/>
  <c r="Q27" i="5"/>
  <c r="L34" i="4"/>
  <c r="R27" i="5" s="1"/>
  <c r="E30" i="5"/>
  <c r="F25" i="5"/>
  <c r="Q31" i="5"/>
  <c r="L38" i="4"/>
  <c r="R31" i="5" s="1"/>
  <c r="L31" i="4"/>
  <c r="R24" i="5" s="1"/>
  <c r="Q26" i="5"/>
  <c r="L33" i="4"/>
  <c r="R26" i="5" s="1"/>
  <c r="F28" i="5"/>
  <c r="E33" i="5"/>
  <c r="L41" i="4"/>
  <c r="R34" i="5" s="1"/>
  <c r="Q34" i="5"/>
  <c r="Q17" i="5" l="1"/>
  <c r="L24" i="4"/>
  <c r="R17" i="5" s="1"/>
  <c r="Q21" i="5"/>
  <c r="L28" i="4"/>
  <c r="R21" i="5" s="1"/>
  <c r="Q10" i="5"/>
  <c r="L17" i="4"/>
  <c r="R10" i="5" s="1"/>
  <c r="K25" i="5"/>
  <c r="K24" i="5"/>
  <c r="Q13" i="5"/>
  <c r="L20" i="4"/>
  <c r="R13" i="5" s="1"/>
</calcChain>
</file>

<file path=xl/sharedStrings.xml><?xml version="1.0" encoding="utf-8"?>
<sst xmlns="http://schemas.openxmlformats.org/spreadsheetml/2006/main" count="814" uniqueCount="272">
  <si>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</si>
  <si>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</si>
  <si>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</si>
  <si>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</si>
  <si>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VIGILANCIA Y SEGURIDAD</t>
  </si>
  <si>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</si>
  <si>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pasantes) y externos (contratistas, visitantes y usuarios externos en general)</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</si>
  <si>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</si>
  <si>
    <t>Suficiencia del presupuesto oficial del Proceso de Contratación: De acuerdo al Plan Anual de Adquisiciones se deben estimar los recursos necesarios para el desarrollo del proceso de la contratación, el cual tendrá el soporte presupuestal suficiente para su desarrollo.</t>
  </si>
  <si>
    <t>Condiciones geográficas y de acceso del lugar en el cual se debe cumplir el objeto del Proceso de Contratación: El suministro, obra o servicio se prestará principalmente en las Sedes de la Entidad, o en el lugar indicado en los estudios previos del proceso.</t>
  </si>
  <si>
    <t>Entorno socio ambiental: Si aplican</t>
  </si>
  <si>
    <t>Condiciones políticas: Si aplican</t>
  </si>
  <si>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</si>
  <si>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</si>
  <si>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</si>
  <si>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</si>
  <si>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</si>
  <si>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</si>
  <si>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</si>
  <si>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</si>
  <si>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</si>
  <si>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</si>
  <si>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</si>
  <si>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</si>
  <si>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</si>
  <si>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</si>
  <si>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</si>
  <si>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Especifico</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</si>
  <si>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</si>
  <si>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</si>
  <si>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</si>
  <si>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</si>
  <si>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</si>
  <si>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</si>
  <si>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General</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</si>
  <si>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</si>
  <si>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</si>
  <si>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</si>
  <si>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</si>
  <si>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Estatal</t>
  </si>
  <si>
    <t>Inadecuada identificación de las condiciones contractuales</t>
  </si>
  <si>
    <t>No aprobación o demoras en la expedición vigencias futuras</t>
  </si>
  <si>
    <t>Apertura de procesos sin disponibilidad  presupuestal</t>
  </si>
  <si>
    <t>Ineficiencia o falta de idoneidad del equipo estructurador</t>
  </si>
  <si>
    <t>Falta de estandarización o ambigüedad en la ficha técnica de los servicios logísticos a requerir</t>
  </si>
  <si>
    <t>No previsión de la capacidad instalada mínima: No exigir en la ficha técnica que el proveedor demuestre su capacidad operativa</t>
  </si>
  <si>
    <t xml:space="preserve">Inadecuada descripción en la solicitud de la gestión de permisos </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</si>
  <si>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</si>
  <si>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</si>
  <si>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</si>
  <si>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</si>
  <si>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</si>
  <si>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</si>
  <si>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</si>
  <si>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</si>
  <si>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Selección de ofertas con precios  artificialmente bajos.</t>
  </si>
  <si>
    <t>Validación de certificaciones de experiencia falsas</t>
  </si>
  <si>
    <t>Simulación de capacidad instalada propia</t>
  </si>
  <si>
    <t>Aceptar subsanaciones extemporáneas o ilegales</t>
  </si>
  <si>
    <t xml:space="preserve">Falta de competencia técnica especializada del comité evaluador </t>
  </si>
  <si>
    <t>Rigidez extrema ante errores puramente formales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</si>
  <si>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</si>
  <si>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</si>
  <si>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</si>
  <si>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</si>
  <si>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</si>
  <si>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Inconformidad de los oferente en la adjudicación del proceso</t>
  </si>
  <si>
    <t xml:space="preserve">Inadecuada verificación de las garantías presentadas </t>
  </si>
  <si>
    <t xml:space="preserve">Retrasos en la firma del acta de inicio del contrato </t>
  </si>
  <si>
    <t xml:space="preserve">Demora en la apropiación de recursos del contrato a través del Registro Presupuestal </t>
  </si>
  <si>
    <t xml:space="preserve">Inadecuada legalización del contrato </t>
  </si>
  <si>
    <t>EJECUCIÓN</t>
  </si>
  <si>
    <t>Fluctuaciones del valor de la moneda</t>
  </si>
  <si>
    <t>Intrusión violenta y disturbios de colectivos sociales</t>
  </si>
  <si>
    <t>Sociales o Políticos</t>
  </si>
  <si>
    <t>Hackeo de cámaras de vigilancia y vulneración del sistema de seguridad</t>
  </si>
  <si>
    <t>Factores políticos o macroeconómicos.</t>
  </si>
  <si>
    <t>Hurtos internos dentro del edificio</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</si>
  <si>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</si>
  <si>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</si>
  <si>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</si>
  <si>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</si>
  <si>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 xml:space="preserve">Contratación de personal no calificado </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</si>
  <si>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</si>
  <si>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</si>
  <si>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</si>
  <si>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</si>
  <si>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</si>
  <si>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</si>
  <si>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</si>
  <si>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</si>
  <si>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</si>
  <si>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 xml:space="preserve">Accidentes por mal manejo del pesonal armado </t>
  </si>
  <si>
    <t>Fallas en el servicio por falta de personal</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</si>
  <si>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</si>
  <si>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</si>
  <si>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</si>
  <si>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</si>
  <si>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</si>
  <si>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</si>
  <si>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</si>
  <si>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</si>
  <si>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Emergencia Sanitaria ordenada por OMS y aplicada al territorio</t>
  </si>
  <si>
    <t>Contaminación por el uso de Plantas Eléctricas de Respaldo</t>
  </si>
  <si>
    <t>Aplicación de retenciones en la fuente o estampillas territoriales no previstas</t>
  </si>
  <si>
    <t>Incumplimiento en los tiempos de cargue, viaje y descargue por fallas operativas de patio</t>
  </si>
  <si>
    <t xml:space="preserve">Retrasos en la entrega de insumos solicitados en la ejecución del contrato </t>
  </si>
  <si>
    <t>Incidentes de seguridad y salud en el trabajo con terceros contratados por horas</t>
  </si>
  <si>
    <t xml:space="preserve">Objeto Contractual: Contratar la prestación del servicio integral de vigilancia y seguridad privada en la modalidad de vigilancia fija, con medio humano con y sin arma, apoyo canino y medios tecnológicos, para la protección de las personas, bienes muebles e inmuebles y demás intereses patrimoniales del Fondo Desarrollo Local de Kennedy y de aquellos por los cuales sea o llegare a ser legalmente responsable.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</si>
  <si>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</si>
  <si>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</si>
  <si>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</si>
  <si>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</si>
  <si>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</si>
  <si>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</si>
  <si>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</si>
  <si>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</si>
  <si>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</si>
  <si>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</si>
  <si>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</si>
  <si>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</si>
  <si>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</si>
  <si>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</si>
  <si>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</si>
  <si>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Nulidad del proceso o del contrato, Investigaciones y sanciones de entes de control: Apertura de procesos disciplinarios  o fiscales contra los ordenadores del gasto por evadir los procedimientos legales de selección </t>
  </si>
  <si>
    <t>Proceso desierto o Contratación de un proveedor sin capacidad real.</t>
  </si>
  <si>
    <t>Desequilibrio económico inmediato, posible afectación de los recursos públicos, ineficiencia en el gasto público que puedan ser objeto de hallazgos fiscales.</t>
  </si>
  <si>
    <t xml:space="preserve">Inexistencia de justificación financiera para el inicio del proceso contractual </t>
  </si>
  <si>
    <t>Pérdida de poder de negociación de la entidad, Riesgo de estructurar un pliego de condiciones que de manera involuntaria favorezca a un solo actor del mercado, limitando la libre competencia y propiciando escenarios de colusión.</t>
  </si>
  <si>
    <t>Proceso sin condiciones técnicas necesarias para la prestación del servicio.</t>
  </si>
  <si>
    <t>Demandas por parte de los oferentes no seleccionados: Acciones de nulidad y restablecimiento del derecho por parte de competidores que sí cumplían y vieron vulnerados sus derechos, obligando a la entidad al pago de indemnizaciones.</t>
  </si>
  <si>
    <t>Vicios de procedimiento y nulidad y Pérdida de confianza institucional y reputación</t>
  </si>
  <si>
    <t>Infracción del principio de publicidad y transparencia, nvestigaciones disciplinarias de la Procuraduría, ineficacia de las etapas contractuales.</t>
  </si>
  <si>
    <t>Deficiencia extrema en la calidad del servicio o suministro o Litigiosidad por solicitudes de reequilibrio económico.</t>
  </si>
  <si>
    <t>Configuración de delitos penales y fiscales, Siniestro por incapacidad técnica absoluta y Revocatoria directa del acto de adjudicación.</t>
  </si>
  <si>
    <t>Demandas de los oferentes por una selección no objetiva, posible declaratoria de descierto del proceso contractual.</t>
  </si>
  <si>
    <t>Imposibilidad de iniciar la ejecución (Retraso en el cronograma), Desprotección patrimonial del Estado,</t>
  </si>
  <si>
    <t>Hallazgos administrativos y disciplinarios, sanciones por omisión de cargue en los tiempos perentorios establecidos por Colombia Compra Eficiente (Secop I o Secop II)</t>
  </si>
  <si>
    <t xml:space="preserve">Fracaso del proceso de selección, activiación de garantías </t>
  </si>
  <si>
    <t>Violación a las normas presupuestales: Tramitar la firma o el inicio de actividades sin RP genera responsabilidad disciplinaria por comprometer la apropiación presupuestal de manera ilegal.</t>
  </si>
  <si>
    <t>Inseguridad jurídica y riesgo de medidas cautelares: Si los terceros elevan el reclamo a la vía judicial (Jurisdicción de lo Contencioso Administrativo)</t>
  </si>
  <si>
    <t>Ruptura de la ecuación contractual: Modificación imprevista de las condiciones de prestación del servicio que incrementa los costos operativos para el contratista o las obligaciones de la entidad.</t>
  </si>
  <si>
    <t>Daños y vandalismo a la infraestructura física de la Alcaldía (ruptura de vidrios, puertas, mobiliario), parálisis total o parcial en la atención al público, riesgo inminente para la integridad física de los funcionarios.</t>
  </si>
  <si>
    <t>Suspensión indefinida del objeto contractual: Cancelación obligatoria de todas las actividades presenciales y eventos masivos programados debido a las restricciones legales de movilidad y aforo decretadas por el Gobierno.</t>
  </si>
  <si>
    <t>Pérdida total o parcial de la visibilidad en tiempo real de los puntos críticos de la Alcaldía</t>
  </si>
  <si>
    <t>Dejar puestos de trabajo, ventanillas de atención o accesos perimetrales descubiertos, desprotección física de los funcionarios públicos de la Alcaldía de Kennedy frente a posibles agresiones.</t>
  </si>
  <si>
    <t xml:space="preserve">Pérdida de activos fijos de la Alcaldía (computadores, tablets, televisores) o posible pérdida o fuga de documentos físicos archivados de alta importancia. </t>
  </si>
  <si>
    <t>Alarmas perimetrales que no se activan ante intrusiones, o bien, falsas alarmas repetitivas que saturan los canales de reacción; cámaras con mala resolución, mal enfocadas o con fallas intermitentes de energía.</t>
  </si>
  <si>
    <t>Activación accidental de armas de fuego dentro de las instalaciones; lesiones graves o letales a funcionarios, ciudadanos en atención o a los mismos guardias de seguridad.</t>
  </si>
  <si>
    <t>Posibles sanciones, afectación en la continuidad del servicio y necesidad de reemplazo inmediato del personal para evitar la desatención de los puestos de vigilancia de la Alcaldía Local de Kennedy.</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</si>
  <si>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</si>
  <si>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</si>
  <si>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</si>
  <si>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</si>
  <si>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</si>
  <si>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</si>
  <si>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</si>
  <si>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</si>
  <si>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</si>
  <si>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</si>
  <si>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</si>
  <si>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</si>
  <si>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</si>
  <si>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</si>
  <si>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</si>
  <si>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</si>
  <si>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</si>
  <si>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</si>
  <si>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</si>
  <si>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</si>
  <si>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</si>
  <si>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</si>
  <si>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</si>
  <si>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</si>
  <si>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</si>
  <si>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</si>
  <si>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</si>
  <si>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</si>
  <si>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</si>
  <si>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</si>
  <si>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</si>
  <si>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</si>
  <si>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</si>
  <si>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</si>
  <si>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</si>
  <si>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</si>
  <si>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</si>
  <si>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</si>
  <si>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</si>
  <si>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</si>
  <si>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</si>
  <si>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</si>
  <si>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</si>
  <si>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</si>
  <si>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</si>
  <si>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</si>
  <si>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</si>
  <si>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análisis normativo riguroso en los estudios previos que justifique de manera expresa la modalidad de selección elegida, confrontándola directamente con las causales taxativas de la Ley 80 de 1993 y la Ley 1150 de 2007.</t>
  </si>
  <si>
    <t>NO</t>
  </si>
  <si>
    <t>Coordinador de Contratación.</t>
  </si>
  <si>
    <t>mayo</t>
  </si>
  <si>
    <t>junio</t>
  </si>
  <si>
    <t>Revisiones a los documentos previos a la publicación</t>
  </si>
  <si>
    <t>Permanente</t>
  </si>
  <si>
    <t>Estructurar las exigencias de capacidad jurídica, financiera y organizacional con estricta observancia a los principios de proporcionalidad y razonabilidad, tomando como base directa los hallazgos y variables promedio identificadas en el estudio de sector.</t>
  </si>
  <si>
    <t>Formulador, líder, Profesionales</t>
  </si>
  <si>
    <t xml:space="preserve">mayo </t>
  </si>
  <si>
    <t>Revisiones a los documentos previos a la publicación.</t>
  </si>
  <si>
    <t>Elaborar el presupuesto estimado mediante el cruce de múltiples fuentes de información confiables: como mínimo tres cotizaciones de proveedores idóneos del sector, precios históricos de contratos estatales de objeto similar en el SECOP y consulta de precios de referencia de catálogos oficiales.</t>
  </si>
  <si>
    <t>SI</t>
  </si>
  <si>
    <t xml:space="preserve">Formulador, líder, Profesionales financieros </t>
  </si>
  <si>
    <t xml:space="preserve">Mayo </t>
  </si>
  <si>
    <t>Realizar tramites de vigencias en tiempos, revisión anticipada de la necesidad y relacionamiento con secretaria de planeación para ajustas el PAA.</t>
  </si>
  <si>
    <t>Aplicar de manera rigurosa la Guía para la Elaboración de Estudios de Sector de Colombia Compra Eficiente, documentando de forma cualitativa y cuantitativa el comportamiento del mercado, los principales competidores, las condiciones de comercialización y la identificación de riesgos asociados a la cadena de suministro.</t>
  </si>
  <si>
    <t>Realizar una selección del equipo estrucutrador adecuad, revisión de estudios previos de los No Hay solicitados para los formuladores de los procesos.</t>
  </si>
  <si>
    <t>Evaluación de la Propuesta Económica</t>
  </si>
  <si>
    <t>Designar un comité evaluador (técnico, financiero y jurídico) conformado por profesionales idóneos, garantizando que dediquen el tiempo necesario mediante el uso de listas de chequeo estrictas y automatizadas basadas exclusivamente en los pliegos definitivos.</t>
  </si>
  <si>
    <t xml:space="preserve">Comité evaluador </t>
  </si>
  <si>
    <t>Consolidar un banco de respuestas tipo y realizar mesas de trabajo extraordinarias permanentes durante la etapa de observaciones para garantizar respuestas de fondo, motivadas legalmente y publicadas estrictamente dentro de los plazos del cronograma.</t>
  </si>
  <si>
    <t>agosto</t>
  </si>
  <si>
    <t>Realizar auditorías de control interno periódicas al estado de los expedientes electrónicos para asegurar el cumplimiento del principio de publicidad y transparencia.</t>
  </si>
  <si>
    <t>julio</t>
  </si>
  <si>
    <t>Seguimiento constante en la plataforma del Secop</t>
  </si>
  <si>
    <t>Aplicar de forma rigurosa la metodología y las fórmulas de la Guía de Precios Artificialmente Bajos de Colombia Compra Eficiente ante cualquier oferta que presente desviaciones significativas frente al presupuesto estimado</t>
  </si>
  <si>
    <t>Revisiónes en la aplicación de la fórmula para la evaluación.</t>
  </si>
  <si>
    <t>Cruzar la información del Registro Único de Proponentes (RUP) con las bases de datos públicas del SECOP.</t>
  </si>
  <si>
    <t>Socializar con el comité jurídico y técnico de la Alcaldía Local las directrices de Colombia Compra Eficiente sobre el principio de proporcionalidad, enfatizando que la forma no debe prevalecer sobre lo sustancial para no limitar la libre competencia.</t>
  </si>
  <si>
    <t>Diseñar y aplicar una lista de chequeo interna por parte del equipo jurídico o de contratación para validar rigurosamente que cada amparo (cumplimiento, salarios, calidad, responsabilidad civil) coincida exactamente con los valores, vigencias y condiciones técnicas exigidas en los pliegos definitivos antes de expedir el acto de aprobación de la garantía.</t>
  </si>
  <si>
    <t>Asignar la responsabilidad de supervisión del expediente digital al coordinador del área de contratación, asegurando el cumplimiento del principio de publicidad dentro de los tres días siguientes a la expedición de cada documento, según los lineamientos de Colombia Compra Eficiente.</t>
  </si>
  <si>
    <t>Establecer contractualmente que el acta de inicio se suscribirá de manera inmediata una vez se cuente con la aprobación de las pólizas y la expedición del Registro Presupuestal, dejando constancia escrita y justificada de cualquier factor externo que dilate dicha suscripción.</t>
  </si>
  <si>
    <t>Junio</t>
  </si>
  <si>
    <t>septiembre</t>
  </si>
  <si>
    <t>Revisiones a los documentos previos a la publicación, y las observaciones realizadas por los proponentes</t>
  </si>
  <si>
    <t>Automatizar el flujo de trabajo administrativo para que, de manera simultánea a la recolección de las firmas del contrato, el sistema remita la solicitud formal de expedición del Registro Presupuestal (RP) ante el área de presupuesto o financiera de la entidad.</t>
  </si>
  <si>
    <t xml:space="preserve">Seguimiento constante de los procesos contractuales </t>
  </si>
  <si>
    <t>Garantizar que los informes de evaluación definitivos y los actos de adjudicación cuenten con una motivación fáctica y jurídica robusta e incontrovertible, resolviendo de fondo cada una de las observaciones para mitigar la interposición de recursos posteriores.</t>
  </si>
  <si>
    <t xml:space="preserve">Formulador, líder, Profesionales </t>
  </si>
  <si>
    <t>Establecer en las mesas técnicas bilaterales la evaluación inmediata del impacto económico u operativo de la nueva norma, acordando de ser necesario la suscripción de modificaciones, adiciones o un plan de transición legal que proteja la ecuación contractual y evite litigios administrativos.</t>
  </si>
  <si>
    <t xml:space="preserve">diciembre </t>
  </si>
  <si>
    <t>Seguimiento constante a la ejecución del contrato</t>
  </si>
  <si>
    <t xml:space="preserve">la exigencia y verificación periódica de protocolos de reacción y contingencia ante alteraciones de orden público, evacuación y coordinación con las autoridades competentes. </t>
  </si>
  <si>
    <t>Apoyo a la Supervisión</t>
  </si>
  <si>
    <t>Pactar contractualmente los mecanismos automáticos de suspensión por fuerza mayor, la renegociación de hitos o la virtualización de actividades (como el uso de plataformas para la transmisión de eventos) para mitigar el impacto fiscal ante un cese de actividades presenciales decretado por la autoridad sanitaria.</t>
  </si>
  <si>
    <t>Exigir al contratista políticas de actualización de firmware, encriptación de datos, cambios periódicos de contraseñas robustas y la instalación de un firewall. Realizar auditorías lógicas e inspecciones técnicas mensuales por parte del supervisor o interventor.</t>
  </si>
  <si>
    <t>Establecer contractualmente la obligación de mantener un grupo de retén o personal de reserva disponible en la localidad de Kennedy para cubrir ausencias en menos de dos (2) horas.</t>
  </si>
  <si>
    <t>Diseñar y aplicar un estricto protocolo de control de activos mediante bitácoras digitales para el ingreso/salida de equipos y paquetes. Implementar un plan de rondas dinámicas aleatorias con lector de tags</t>
  </si>
  <si>
    <t>Exigir en el pliego de condiciones fichas técnicas homologadas de los equipos y realizar una prueba piloto de funcionamiento antes de la firma del acta de recibo a satisfacción. Pactar un plan de mantenimiento preventivo mensual y correctivo las 24 horas, con la obligación de reemplazar de manera provisional cualquier equipo defectuoso en un plazo máximo</t>
  </si>
  <si>
    <t xml:space="preserve">Apoyo a la Supervisión/ Contratista </t>
  </si>
  <si>
    <t>Exigir de manera obligatoria las pruebas psicotécnicas, certificados de capacitación vigentes en manejo de armas (aprobados por la Superintendencia de Vigilancia) y realizar una estricta verificación antes del despliegue del personal. Establecer un protocolo riguroso para el arme y desarme exclusivamente en las zonas seguras autorizadas dentro de la Alcaldía, bajo supervisión del supervisor de turno.</t>
  </si>
  <si>
    <t>Exigir al contratista la afiliación completa y oportuna de todo el personal operativo al Sistema General de Seguridad Social (EPS, ARL, AFP y Caja de Compensación), incluyendo al personal contratado por horas o en modalidad de refuerzo. Implementar un programa de inducción en SST antes del despliegue del personal. El supervisor verificará mensualmente la vigencia de las afiliaciones y aplicará las sanciones contractuales ante cualquier incumplimiento.</t>
  </si>
  <si>
    <t>Contratista</t>
  </si>
  <si>
    <t>Impacto del Riesgo</t>
  </si>
  <si>
    <t>OBJETO CONTRACTUAL: PRESTACIÓN DEL SERVICIO INTEGRAL DE VIGILANCIA Y SEGURIDAD PRIVADA EN LA MODALIDAD DE VIGILANCIA FIJA, CON MEDIO HUMANO CON Y SIN ARMA, Y MEDIOS TECNOLÓGICOS, PARA LA PROTECCIÓN DE LAS PERSONAS, BIENES MUEBLES E INMUEBLES Y DEMÁS INTERESES PATRIMONIALES DEL FONDO DESARROLLO LOCAL DE KENNEDY Y DE AQUELLOS POR LOS CUALES SEA O LLEGARE A SER LEGALMENTE RESPONSABLE.</t>
  </si>
  <si>
    <t>Esta matriz es un documento anexo del Estudio Previo</t>
  </si>
  <si>
    <t>No</t>
  </si>
  <si>
    <t>Etapa</t>
  </si>
  <si>
    <t>Clase</t>
  </si>
  <si>
    <t>Fuente</t>
  </si>
  <si>
    <t>Calificación total</t>
  </si>
  <si>
    <t>¿A quien se le asigna?</t>
  </si>
  <si>
    <t>%</t>
  </si>
  <si>
    <t>¿Cómo se realiza el monitoreo</t>
  </si>
  <si>
    <t>SDG</t>
  </si>
  <si>
    <t>CONTRATISTA Y SDG</t>
  </si>
  <si>
    <t>80/20</t>
  </si>
  <si>
    <t>CONTRATISTA</t>
  </si>
  <si>
    <t>50/50</t>
  </si>
  <si>
    <t xml:space="preserve">Categoria </t>
  </si>
  <si>
    <t>Estructuración Documentos Precontractuales </t>
  </si>
  <si>
    <t>Danya Lopez Bolaños</t>
  </si>
  <si>
    <t>FORMULADORA -Contratista FDLK </t>
  </si>
  <si>
    <t>configuración de delitos penales y fiscales, Siniestro por incapacidad técnica absoluta y Revocatoria directa del acto de adjudicación.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</si>
</sst>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29"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u/>
      <sz val="12"/>
      <name val="Garamond"/>
      <family val="1"/>
      <charset val="1"/>
    </font>
    <font>
      <sz val="10"/>
      <name val="Arial"/>
      <family val="2"/>
      <charset val="1"/>
    </font>
    <font>
      <sz val="11"/>
      <name val="Arial Narrow"/>
      <family val="2"/>
      <charset val="1"/>
    </font>
    <font>
      <b/>
      <sz val="10"/>
      <name val="Garamond"/>
      <family val="1"/>
      <charset val="1"/>
    </font>
    <font>
      <b/>
      <sz val="12"/>
      <color rgb="FFFF0000"/>
      <name val="Garamond"/>
      <family val="1"/>
      <charset val="1"/>
    </font>
    <font>
      <sz val="11"/>
      <name val="Garamond"/>
      <family val="1"/>
      <charset val="1"/>
    </font>
    <font>
      <sz val="10"/>
      <name val="Garamond"/>
      <family val="1"/>
      <charset val="1"/>
    </font>
    <font>
      <sz val="10"/>
      <name val="Arial Narrow"/>
      <family val="2"/>
      <charset val="1"/>
    </font>
    <font>
      <b/>
      <sz val="18"/>
      <name val="Garamond"/>
      <family val="1"/>
      <charset val="1"/>
    </font>
    <font>
      <b/>
      <sz val="10"/>
      <name val="Arial"/>
      <family val="2"/>
      <charset val="1"/>
    </font>
    <font>
      <b/>
      <sz val="10"/>
      <color theme="1"/>
      <name val="Garamond"/>
      <family val="1"/>
      <charset val="1"/>
    </font>
    <font>
      <b/>
      <sz val="12"/>
      <color rgb="FFFFFFFF"/>
      <name val="Garamond"/>
      <family val="1"/>
      <charset val="1"/>
    </font>
    <font>
      <b/>
      <sz val="10"/>
      <color rgb="FFFFFFFF"/>
      <name val="Garamond"/>
      <family val="1"/>
      <charset val="1"/>
    </font>
    <font>
      <b/>
      <sz val="10"/>
      <color rgb="FFFFFFFF"/>
      <name val="Arial"/>
      <family val="2"/>
      <charset val="1"/>
    </font>
    <font>
      <sz val="9"/>
      <name val="Garamond"/>
      <family val="1"/>
      <charset val="1"/>
    </font>
    <font>
      <sz val="16"/>
      <name val="Garamond"/>
      <family val="1"/>
      <charset val="1"/>
    </font>
    <font>
      <sz val="11"/>
      <name val="Arial"/>
      <family val="2"/>
      <charset val="1"/>
    </font>
    <font>
      <b/>
      <sz val="16"/>
      <name val="Garamond"/>
      <family val="1"/>
      <charset val="1"/>
    </font>
    <font>
      <b/>
      <sz val="11"/>
      <name val="Arial"/>
      <family val="2"/>
      <charset val="1"/>
    </font>
    <font>
      <b/>
      <sz val="11"/>
      <color rgb="FFFFFFFF"/>
      <name val="Arial"/>
      <family val="2"/>
      <charset val="1"/>
    </font>
    <font>
      <b/>
      <sz val="10"/>
      <name val="Arial Nova"/>
      <family val="2"/>
      <charset val="1"/>
    </font>
    <font>
      <sz val="10"/>
      <name val="Arial Nova"/>
      <family val="2"/>
      <charset val="1"/>
    </font>
    <font>
      <b/>
      <sz val="15"/>
      <name val="Garamond"/>
      <family val="1"/>
    </font>
  </fonts>
  <fills count="13">
    <fill>
      <patternFill patternType="none"/>
    </fill>
    <fill>
      <patternFill patternType="gray125"/>
    </fill>
    <fill>
      <patternFill patternType="solid">
        <fgColor rgb="FFFFFFFF"/>
        <bgColor rgb="FFEBF1DE"/>
      </patternFill>
    </fill>
    <fill>
      <patternFill patternType="solid">
        <fgColor rgb="FFFFFF00"/>
        <bgColor rgb="FFFFC000"/>
      </patternFill>
    </fill>
    <fill>
      <patternFill patternType="solid">
        <fgColor rgb="FF900000"/>
        <bgColor rgb="FF9C0006"/>
      </patternFill>
    </fill>
    <fill>
      <patternFill patternType="solid">
        <fgColor theme="0" tint="-0.14999847407452621"/>
        <bgColor rgb="FFEBF1DE"/>
      </patternFill>
    </fill>
    <fill>
      <patternFill patternType="solid">
        <fgColor rgb="FFC0C0C0"/>
        <bgColor rgb="FFD9D9D9"/>
      </patternFill>
    </fill>
    <fill>
      <patternFill patternType="solid">
        <fgColor rgb="FF92D050"/>
        <bgColor rgb="FFC0C0C0"/>
      </patternFill>
    </fill>
    <fill>
      <patternFill patternType="solid">
        <fgColor rgb="FFFFC000"/>
        <bgColor rgb="FFF3BA2D"/>
      </patternFill>
    </fill>
    <fill>
      <patternFill patternType="solid">
        <fgColor rgb="FFFF0000"/>
        <bgColor rgb="FF9C0006"/>
      </patternFill>
    </fill>
    <fill>
      <patternFill patternType="solid">
        <fgColor theme="6" tint="0.79989013336588644"/>
        <bgColor rgb="FFFFFFFF"/>
      </patternFill>
    </fill>
    <fill>
      <patternFill patternType="solid">
        <fgColor theme="0"/>
        <bgColor rgb="FFFFFFFF"/>
      </patternFill>
    </fill>
    <fill>
      <patternFill patternType="solid">
        <fgColor theme="0"/>
        <bgColor indexed="64"/>
      </patternFill>
    </fill>
  </fills>
  <borders count="63">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right style="medium">
        <color auto="1"/>
      </right>
      <top style="hair">
        <color auto="1"/>
      </top>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hair">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s>
  <cellStyleXfs count="1">
    <xf numFmtId="0" fontId="0" fillId="0" borderId="0"/>
  </cellStyleXfs>
  <cellXfs count="227">
    <xf numFmtId="0" fontId="0" fillId="0" borderId="0" xfId="0"/>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1" fillId="0" borderId="12" xfId="0" applyFont="1" applyBorder="1" applyAlignment="1">
      <alignment vertical="center"/>
    </xf>
    <xf numFmtId="0" fontId="11" fillId="0" borderId="13" xfId="0" applyFont="1" applyBorder="1" applyAlignment="1">
      <alignment vertical="center"/>
    </xf>
    <xf numFmtId="0" fontId="12" fillId="2" borderId="14" xfId="0" applyFont="1" applyFill="1" applyBorder="1" applyAlignment="1">
      <alignment vertical="center" wrapText="1"/>
    </xf>
    <xf numFmtId="0" fontId="12" fillId="0" borderId="14" xfId="0" applyFont="1" applyBorder="1"/>
    <xf numFmtId="0" fontId="3" fillId="2" borderId="15" xfId="0" applyFont="1" applyFill="1" applyBorder="1" applyAlignment="1">
      <alignment vertical="center" wrapText="1"/>
    </xf>
    <xf numFmtId="0" fontId="11" fillId="0" borderId="16" xfId="0" applyFont="1" applyBorder="1" applyAlignment="1">
      <alignment vertical="center"/>
    </xf>
    <xf numFmtId="0" fontId="11" fillId="0" borderId="17" xfId="0" applyFont="1" applyBorder="1" applyAlignment="1">
      <alignment vertical="center"/>
    </xf>
    <xf numFmtId="0" fontId="12" fillId="2" borderId="18" xfId="0" applyFont="1" applyFill="1" applyBorder="1" applyAlignment="1">
      <alignment vertical="center" wrapText="1"/>
    </xf>
    <xf numFmtId="0" fontId="12" fillId="0" borderId="18" xfId="0" applyFont="1" applyBorder="1"/>
    <xf numFmtId="0" fontId="3" fillId="2" borderId="19" xfId="0" applyFont="1" applyFill="1" applyBorder="1" applyAlignment="1">
      <alignment vertical="center" wrapText="1"/>
    </xf>
    <xf numFmtId="0" fontId="3" fillId="2" borderId="20" xfId="0" applyFont="1" applyFill="1" applyBorder="1" applyAlignment="1">
      <alignment vertical="center" wrapText="1"/>
    </xf>
    <xf numFmtId="0" fontId="11" fillId="0" borderId="21" xfId="0" applyFont="1" applyBorder="1" applyAlignment="1">
      <alignment vertical="center"/>
    </xf>
    <xf numFmtId="0" fontId="11" fillId="0" borderId="22" xfId="0" applyFont="1" applyBorder="1" applyAlignment="1">
      <alignment vertical="center"/>
    </xf>
    <xf numFmtId="0" fontId="12" fillId="0" borderId="23" xfId="0" applyFont="1" applyBorder="1"/>
    <xf numFmtId="0" fontId="3" fillId="2" borderId="24" xfId="0" applyFont="1" applyFill="1" applyBorder="1" applyAlignment="1">
      <alignment vertical="center" wrapText="1"/>
    </xf>
    <xf numFmtId="0" fontId="11" fillId="0" borderId="25" xfId="0" applyFont="1" applyBorder="1" applyAlignment="1">
      <alignment vertical="center"/>
    </xf>
    <xf numFmtId="0" fontId="11" fillId="0" borderId="26" xfId="0" applyFont="1" applyBorder="1" applyAlignment="1">
      <alignment vertical="center"/>
    </xf>
    <xf numFmtId="0" fontId="12" fillId="0" borderId="27" xfId="0" applyFont="1" applyBorder="1"/>
    <xf numFmtId="0" fontId="3" fillId="2" borderId="28" xfId="0" applyFont="1" applyFill="1" applyBorder="1" applyAlignment="1">
      <alignment vertical="center" wrapText="1"/>
    </xf>
    <xf numFmtId="0" fontId="12" fillId="2" borderId="1" xfId="0" applyFont="1" applyFill="1" applyBorder="1" applyAlignment="1">
      <alignment vertical="center" wrapText="1"/>
    </xf>
    <xf numFmtId="0" fontId="3" fillId="2" borderId="11" xfId="0" applyFont="1" applyFill="1" applyBorder="1" applyAlignment="1">
      <alignment vertical="center" wrapText="1"/>
    </xf>
    <xf numFmtId="0" fontId="11" fillId="0" borderId="14" xfId="0" applyFont="1" applyBorder="1" applyAlignment="1">
      <alignment vertical="center"/>
    </xf>
    <xf numFmtId="0" fontId="11" fillId="0" borderId="18" xfId="0" applyFont="1" applyBorder="1" applyAlignment="1">
      <alignment vertical="center"/>
    </xf>
    <xf numFmtId="0" fontId="12" fillId="2" borderId="23" xfId="0" applyFont="1" applyFill="1" applyBorder="1" applyAlignment="1">
      <alignment vertical="center" wrapText="1"/>
    </xf>
    <xf numFmtId="0" fontId="12" fillId="2" borderId="27" xfId="0" applyFont="1" applyFill="1" applyBorder="1" applyAlignment="1">
      <alignment vertical="center" wrapText="1"/>
    </xf>
    <xf numFmtId="0" fontId="12" fillId="2" borderId="10" xfId="0" applyFont="1" applyFill="1" applyBorder="1" applyAlignment="1">
      <alignment vertical="center" wrapText="1"/>
    </xf>
    <xf numFmtId="0" fontId="3" fillId="2" borderId="31" xfId="0" applyFont="1" applyFill="1" applyBorder="1" applyAlignment="1">
      <alignment vertical="center" wrapText="1"/>
    </xf>
    <xf numFmtId="0" fontId="12" fillId="0" borderId="16" xfId="0" applyFont="1" applyBorder="1" applyAlignment="1">
      <alignment vertical="center"/>
    </xf>
    <xf numFmtId="0" fontId="11" fillId="0" borderId="27" xfId="0" applyFont="1" applyBorder="1" applyAlignment="1">
      <alignment vertical="center"/>
    </xf>
    <xf numFmtId="0" fontId="3" fillId="0" borderId="19" xfId="0" applyFont="1" applyBorder="1" applyAlignment="1">
      <alignment vertical="center" wrapText="1"/>
    </xf>
    <xf numFmtId="0" fontId="11" fillId="0" borderId="23" xfId="0" applyFont="1" applyBorder="1" applyAlignment="1">
      <alignment vertical="center"/>
    </xf>
    <xf numFmtId="0" fontId="12" fillId="0" borderId="10" xfId="0" applyFont="1" applyBorder="1" applyAlignment="1">
      <alignment vertical="center" wrapText="1"/>
    </xf>
    <xf numFmtId="0" fontId="3" fillId="0" borderId="31" xfId="0" applyFont="1" applyBorder="1" applyAlignment="1">
      <alignment vertical="center" wrapText="1"/>
    </xf>
    <xf numFmtId="0" fontId="3" fillId="0" borderId="15" xfId="0" applyFont="1" applyBorder="1" applyAlignment="1">
      <alignment vertical="center" wrapText="1"/>
    </xf>
    <xf numFmtId="0" fontId="11" fillId="3" borderId="16" xfId="0" applyFont="1" applyFill="1" applyBorder="1" applyAlignment="1">
      <alignment vertical="center"/>
    </xf>
    <xf numFmtId="0" fontId="11" fillId="0" borderId="33" xfId="0" applyFont="1" applyBorder="1" applyAlignment="1">
      <alignment vertical="center"/>
    </xf>
    <xf numFmtId="0" fontId="11" fillId="0" borderId="34" xfId="0" applyFont="1" applyBorder="1" applyAlignment="1">
      <alignment vertical="center"/>
    </xf>
    <xf numFmtId="0" fontId="12" fillId="2" borderId="34" xfId="0" applyFont="1" applyFill="1" applyBorder="1" applyAlignment="1">
      <alignment vertical="center" wrapText="1"/>
    </xf>
    <xf numFmtId="0" fontId="3" fillId="0" borderId="35" xfId="0" applyFont="1" applyBorder="1" applyAlignment="1">
      <alignment vertical="center" wrapText="1"/>
    </xf>
    <xf numFmtId="0" fontId="3" fillId="0" borderId="28" xfId="0" applyFont="1" applyBorder="1" applyAlignment="1">
      <alignment vertical="center" wrapText="1"/>
    </xf>
    <xf numFmtId="0" fontId="11" fillId="0" borderId="0" xfId="0" applyFont="1" applyAlignment="1">
      <alignment vertical="center"/>
    </xf>
    <xf numFmtId="0" fontId="12" fillId="2" borderId="0" xfId="0" applyFont="1" applyFill="1" applyAlignment="1">
      <alignment vertical="center" wrapText="1"/>
    </xf>
    <xf numFmtId="0" fontId="12" fillId="0" borderId="0" xfId="0" applyFont="1"/>
    <xf numFmtId="0" fontId="3" fillId="0" borderId="0" xfId="0" applyFont="1" applyAlignment="1">
      <alignment vertical="center" wrapText="1"/>
    </xf>
    <xf numFmtId="0" fontId="13" fillId="0" borderId="0" xfId="0" applyFont="1"/>
    <xf numFmtId="0" fontId="0" fillId="0" borderId="0" xfId="0" applyAlignment="1">
      <alignment horizontal="center"/>
    </xf>
    <xf numFmtId="0" fontId="15" fillId="2" borderId="0" xfId="0" applyFont="1" applyFill="1" applyAlignment="1">
      <alignment vertical="top" wrapText="1" readingOrder="1"/>
    </xf>
    <xf numFmtId="0" fontId="5" fillId="0" borderId="37" xfId="0" applyFont="1" applyBorder="1"/>
    <xf numFmtId="0" fontId="5" fillId="0" borderId="0" xfId="0" applyFont="1" applyAlignment="1">
      <alignment horizontal="center" vertical="center"/>
    </xf>
    <xf numFmtId="0" fontId="5" fillId="0" borderId="38" xfId="0" applyFont="1" applyBorder="1" applyAlignment="1">
      <alignment horizontal="center" vertical="center"/>
    </xf>
    <xf numFmtId="0" fontId="5" fillId="0" borderId="0" xfId="0" applyFont="1"/>
    <xf numFmtId="0" fontId="5" fillId="0" borderId="0" xfId="0" applyFont="1" applyAlignment="1">
      <alignment horizontal="left"/>
    </xf>
    <xf numFmtId="0" fontId="5" fillId="0" borderId="38" xfId="0" applyFont="1" applyBorder="1" applyAlignment="1">
      <alignment horizontal="center"/>
    </xf>
    <xf numFmtId="0" fontId="12" fillId="0" borderId="40" xfId="0" applyFont="1" applyBorder="1"/>
    <xf numFmtId="0" fontId="12" fillId="0" borderId="41" xfId="0" applyFont="1" applyBorder="1"/>
    <xf numFmtId="0" fontId="12" fillId="0" borderId="42" xfId="0" applyFont="1" applyBorder="1" applyAlignment="1">
      <alignment horizontal="center"/>
    </xf>
    <xf numFmtId="0" fontId="17" fillId="4" borderId="2" xfId="0" applyFont="1" applyFill="1" applyBorder="1" applyAlignment="1">
      <alignment horizontal="center" vertical="center" wrapText="1"/>
    </xf>
    <xf numFmtId="0" fontId="18" fillId="4" borderId="44" xfId="0" applyFont="1" applyFill="1" applyBorder="1" applyAlignment="1">
      <alignment horizontal="center" vertical="center" wrapText="1"/>
    </xf>
    <xf numFmtId="0" fontId="18" fillId="4" borderId="45" xfId="0" applyFont="1" applyFill="1" applyBorder="1" applyAlignment="1">
      <alignment horizontal="center" vertical="center" wrapText="1"/>
    </xf>
    <xf numFmtId="0" fontId="3" fillId="0" borderId="46" xfId="0" applyFont="1" applyBorder="1" applyAlignment="1">
      <alignment horizontal="left" vertical="center" wrapText="1"/>
    </xf>
    <xf numFmtId="0" fontId="12" fillId="0" borderId="47"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48" xfId="0" applyFont="1" applyBorder="1" applyAlignment="1">
      <alignment horizontal="center" vertical="center" wrapText="1"/>
    </xf>
    <xf numFmtId="0" fontId="12" fillId="0" borderId="1" xfId="0" applyFont="1" applyBorder="1" applyAlignment="1">
      <alignment horizontal="left" vertical="center" wrapText="1"/>
    </xf>
    <xf numFmtId="0" fontId="3" fillId="0" borderId="11" xfId="0" applyFont="1" applyBorder="1" applyAlignment="1">
      <alignment horizontal="center" vertical="center" wrapText="1"/>
    </xf>
    <xf numFmtId="0" fontId="3" fillId="0" borderId="4" xfId="0" applyFont="1" applyBorder="1" applyAlignment="1">
      <alignment horizontal="left" vertical="center" wrapText="1"/>
    </xf>
    <xf numFmtId="0" fontId="11" fillId="0" borderId="49" xfId="0" applyFont="1" applyBorder="1" applyAlignment="1">
      <alignment horizontal="left" vertical="center" wrapText="1"/>
    </xf>
    <xf numFmtId="0" fontId="3" fillId="0" borderId="50" xfId="0" applyFont="1" applyBorder="1" applyAlignment="1">
      <alignment horizontal="center" vertical="center" wrapText="1"/>
    </xf>
    <xf numFmtId="0" fontId="3" fillId="0" borderId="50" xfId="0" applyFont="1" applyBorder="1" applyAlignment="1">
      <alignment horizontal="center" vertical="center"/>
    </xf>
    <xf numFmtId="0" fontId="3" fillId="0" borderId="51" xfId="0" applyFont="1" applyBorder="1" applyAlignment="1">
      <alignment horizontal="center" vertical="center" wrapText="1"/>
    </xf>
    <xf numFmtId="0" fontId="12" fillId="0" borderId="52" xfId="0" applyFont="1" applyBorder="1"/>
    <xf numFmtId="0" fontId="12" fillId="0" borderId="53" xfId="0" applyFont="1" applyBorder="1"/>
    <xf numFmtId="0" fontId="12" fillId="0" borderId="54" xfId="0" applyFont="1" applyBorder="1" applyAlignment="1">
      <alignment horizontal="center"/>
    </xf>
    <xf numFmtId="0" fontId="12" fillId="0" borderId="37" xfId="0" applyFont="1" applyBorder="1"/>
    <xf numFmtId="0" fontId="12" fillId="0" borderId="38" xfId="0" applyFont="1" applyBorder="1" applyAlignment="1">
      <alignment horizontal="center"/>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xf>
    <xf numFmtId="0" fontId="0" fillId="2" borderId="0" xfId="0" applyFill="1"/>
    <xf numFmtId="0" fontId="5" fillId="0" borderId="37" xfId="0" applyFont="1" applyBorder="1" applyAlignment="1">
      <alignment horizontal="right" vertical="center" textRotation="90"/>
    </xf>
    <xf numFmtId="0" fontId="12" fillId="0" borderId="0" xfId="0" applyFont="1" applyAlignment="1">
      <alignment horizontal="center" vertical="center" wrapText="1"/>
    </xf>
    <xf numFmtId="0" fontId="9" fillId="5" borderId="1" xfId="0" applyFont="1" applyFill="1" applyBorder="1" applyAlignment="1">
      <alignment horizontal="center" vertical="center"/>
    </xf>
    <xf numFmtId="0" fontId="9" fillId="5" borderId="57" xfId="0" applyFont="1" applyFill="1" applyBorder="1" applyAlignment="1">
      <alignment horizontal="center" vertical="center"/>
    </xf>
    <xf numFmtId="0" fontId="12" fillId="5" borderId="1" xfId="0" applyFont="1" applyFill="1" applyBorder="1" applyAlignment="1">
      <alignment horizontal="center"/>
    </xf>
    <xf numFmtId="0" fontId="12" fillId="0" borderId="49" xfId="0" applyFont="1" applyBorder="1" applyAlignment="1">
      <alignment horizontal="center" vertical="center" wrapText="1"/>
    </xf>
    <xf numFmtId="0" fontId="12" fillId="7" borderId="1" xfId="0" applyFont="1" applyFill="1" applyBorder="1" applyAlignment="1">
      <alignment horizontal="center" vertical="center"/>
    </xf>
    <xf numFmtId="0" fontId="12" fillId="3"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9" fillId="5" borderId="1" xfId="0" applyFont="1" applyFill="1" applyBorder="1" applyAlignment="1">
      <alignment vertical="center"/>
    </xf>
    <xf numFmtId="0" fontId="12" fillId="0" borderId="1" xfId="0" applyFont="1" applyBorder="1" applyAlignment="1">
      <alignment vertical="center"/>
    </xf>
    <xf numFmtId="0" fontId="0" fillId="0" borderId="38" xfId="0" applyBorder="1" applyAlignment="1">
      <alignment horizontal="center"/>
    </xf>
    <xf numFmtId="0" fontId="7" fillId="0" borderId="37" xfId="0" applyFont="1" applyBorder="1"/>
    <xf numFmtId="0" fontId="0" fillId="0" borderId="37" xfId="0" applyBorder="1"/>
    <xf numFmtId="0" fontId="18" fillId="4" borderId="2" xfId="0" applyFont="1" applyFill="1" applyBorder="1" applyAlignment="1">
      <alignment horizontal="center" vertical="center" wrapText="1"/>
    </xf>
    <xf numFmtId="0" fontId="19" fillId="4" borderId="45" xfId="0" applyFont="1" applyFill="1" applyBorder="1" applyAlignment="1">
      <alignment horizontal="center" vertical="center" wrapText="1"/>
    </xf>
    <xf numFmtId="0" fontId="0" fillId="0" borderId="0" xfId="0" applyAlignment="1">
      <alignment wrapText="1"/>
    </xf>
    <xf numFmtId="0" fontId="3" fillId="0" borderId="46" xfId="0" applyFont="1" applyBorder="1" applyAlignment="1">
      <alignment horizontal="center" vertical="center" wrapText="1"/>
    </xf>
    <xf numFmtId="0" fontId="3" fillId="0" borderId="47" xfId="0" applyFont="1" applyBorder="1" applyAlignment="1">
      <alignment horizontal="center" vertical="center" wrapText="1"/>
    </xf>
    <xf numFmtId="0" fontId="20" fillId="0" borderId="47" xfId="0" applyFont="1" applyBorder="1" applyAlignment="1">
      <alignment horizontal="center" vertical="center" wrapText="1"/>
    </xf>
    <xf numFmtId="164" fontId="20" fillId="0" borderId="47" xfId="0" applyNumberFormat="1" applyFont="1" applyBorder="1" applyAlignment="1">
      <alignment horizontal="center" vertical="center" wrapText="1"/>
    </xf>
    <xf numFmtId="0" fontId="20" fillId="0" borderId="48" xfId="0" applyFont="1" applyBorder="1" applyAlignment="1">
      <alignment horizontal="center" vertical="center" wrapText="1"/>
    </xf>
    <xf numFmtId="0" fontId="3"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50" xfId="0" applyFont="1" applyBorder="1" applyAlignment="1">
      <alignment horizontal="center" vertical="center" wrapText="1"/>
    </xf>
    <xf numFmtId="0" fontId="3" fillId="0" borderId="5" xfId="0" applyFont="1" applyBorder="1" applyAlignment="1">
      <alignment horizontal="center" vertical="center" wrapText="1"/>
    </xf>
    <xf numFmtId="0" fontId="9" fillId="0" borderId="0" xfId="0" applyFont="1" applyAlignment="1">
      <alignment horizontal="center"/>
    </xf>
    <xf numFmtId="0" fontId="12" fillId="0" borderId="50" xfId="0" applyFont="1" applyBorder="1" applyAlignment="1">
      <alignment vertical="center"/>
    </xf>
    <xf numFmtId="0" fontId="0" fillId="0" borderId="42" xfId="0" applyBorder="1" applyAlignment="1">
      <alignment horizontal="center"/>
    </xf>
    <xf numFmtId="0" fontId="22" fillId="0" borderId="0" xfId="0" applyFont="1" applyAlignment="1">
      <alignment horizontal="center" vertical="center" wrapText="1"/>
    </xf>
    <xf numFmtId="0" fontId="22" fillId="0" borderId="0" xfId="0" applyFont="1"/>
    <xf numFmtId="0" fontId="22" fillId="0" borderId="0" xfId="0" applyFont="1" applyAlignment="1">
      <alignment horizontal="center"/>
    </xf>
    <xf numFmtId="0" fontId="22" fillId="0" borderId="4" xfId="0" applyFont="1" applyBorder="1" applyAlignment="1">
      <alignment horizontal="center" vertical="center" wrapText="1"/>
    </xf>
    <xf numFmtId="0" fontId="22" fillId="0" borderId="38" xfId="0" applyFont="1" applyBorder="1" applyAlignment="1">
      <alignment horizontal="center" vertical="center" wrapText="1"/>
    </xf>
    <xf numFmtId="0" fontId="25" fillId="4" borderId="2" xfId="0" applyFont="1" applyFill="1" applyBorder="1" applyAlignment="1">
      <alignment horizontal="center" vertical="center" wrapText="1"/>
    </xf>
    <xf numFmtId="0" fontId="25" fillId="4" borderId="44" xfId="0" applyFont="1" applyFill="1" applyBorder="1" applyAlignment="1">
      <alignment horizontal="center" vertical="center" wrapText="1"/>
    </xf>
    <xf numFmtId="0" fontId="25" fillId="4" borderId="44" xfId="0" applyFont="1" applyFill="1" applyBorder="1" applyAlignment="1">
      <alignment horizontal="center" vertical="center" textRotation="90" wrapText="1"/>
    </xf>
    <xf numFmtId="0" fontId="25" fillId="4" borderId="45" xfId="0" applyFont="1" applyFill="1" applyBorder="1" applyAlignment="1">
      <alignment horizontal="center" vertical="center" wrapText="1"/>
    </xf>
    <xf numFmtId="0" fontId="22" fillId="0" borderId="46" xfId="0" applyFont="1" applyBorder="1" applyAlignment="1">
      <alignment horizontal="center" vertical="center" wrapText="1"/>
    </xf>
    <xf numFmtId="0" fontId="22" fillId="0" borderId="47" xfId="0" applyFont="1" applyBorder="1" applyAlignment="1">
      <alignment horizontal="center" vertical="center" wrapText="1"/>
    </xf>
    <xf numFmtId="0" fontId="22" fillId="0" borderId="47" xfId="0" applyFont="1" applyBorder="1" applyAlignment="1">
      <alignment horizontal="center" vertical="center" textRotation="90" wrapText="1"/>
    </xf>
    <xf numFmtId="0" fontId="22" fillId="0" borderId="48"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center" vertical="center" textRotation="90" wrapText="1"/>
    </xf>
    <xf numFmtId="0" fontId="22" fillId="0" borderId="11" xfId="0" applyFont="1" applyBorder="1" applyAlignment="1">
      <alignment horizontal="center" vertical="center" wrapText="1"/>
    </xf>
    <xf numFmtId="0" fontId="22" fillId="0" borderId="58" xfId="0" applyFont="1" applyBorder="1" applyAlignment="1">
      <alignment horizontal="center" vertical="center" wrapText="1"/>
    </xf>
    <xf numFmtId="0" fontId="22" fillId="0" borderId="59" xfId="0" applyFont="1" applyBorder="1" applyAlignment="1">
      <alignment horizontal="center" vertical="center" wrapText="1"/>
    </xf>
    <xf numFmtId="0" fontId="22" fillId="0" borderId="59" xfId="0" applyFont="1" applyBorder="1" applyAlignment="1">
      <alignment horizontal="center" vertical="center" textRotation="90" wrapText="1"/>
    </xf>
    <xf numFmtId="0" fontId="22" fillId="0" borderId="37" xfId="0" applyFont="1" applyBorder="1" applyAlignment="1">
      <alignment horizontal="center" vertical="center" wrapText="1"/>
    </xf>
    <xf numFmtId="0" fontId="24" fillId="5" borderId="1" xfId="0" applyFont="1" applyFill="1" applyBorder="1" applyAlignment="1">
      <alignment horizontal="center" vertical="center" wrapText="1"/>
    </xf>
    <xf numFmtId="0" fontId="27" fillId="0" borderId="61" xfId="0" applyFont="1" applyBorder="1" applyAlignment="1">
      <alignment vertical="center" wrapText="1"/>
    </xf>
    <xf numFmtId="0" fontId="27" fillId="0" borderId="62" xfId="0" applyFont="1" applyBorder="1" applyAlignment="1">
      <alignment vertical="center" wrapText="1"/>
    </xf>
    <xf numFmtId="0" fontId="24" fillId="5" borderId="1" xfId="0" applyFont="1" applyFill="1" applyBorder="1" applyAlignment="1">
      <alignment horizontal="center" vertical="center"/>
    </xf>
    <xf numFmtId="0" fontId="22" fillId="5" borderId="1" xfId="0" applyFont="1" applyFill="1" applyBorder="1" applyAlignment="1">
      <alignment horizontal="center"/>
    </xf>
    <xf numFmtId="0" fontId="22" fillId="0" borderId="49" xfId="0" applyFont="1" applyBorder="1" applyAlignment="1">
      <alignment horizontal="center" vertical="center" wrapText="1"/>
    </xf>
    <xf numFmtId="0" fontId="22" fillId="7" borderId="1" xfId="0" applyFont="1" applyFill="1" applyBorder="1" applyAlignment="1">
      <alignment horizontal="center" vertical="center"/>
    </xf>
    <xf numFmtId="0" fontId="22" fillId="3" borderId="1" xfId="0" applyFont="1" applyFill="1" applyBorder="1" applyAlignment="1">
      <alignment horizontal="center" vertical="center"/>
    </xf>
    <xf numFmtId="0" fontId="22" fillId="8" borderId="1" xfId="0" applyFont="1" applyFill="1" applyBorder="1" applyAlignment="1">
      <alignment horizontal="center" vertical="center"/>
    </xf>
    <xf numFmtId="0" fontId="22" fillId="9" borderId="1" xfId="0" applyFont="1" applyFill="1" applyBorder="1" applyAlignment="1">
      <alignment horizontal="center" vertical="center"/>
    </xf>
    <xf numFmtId="0" fontId="22" fillId="0" borderId="40" xfId="0" applyFont="1" applyBorder="1" applyAlignment="1">
      <alignment horizontal="center" vertical="center" wrapText="1"/>
    </xf>
    <xf numFmtId="0" fontId="22" fillId="0" borderId="41" xfId="0" applyFont="1" applyBorder="1" applyAlignment="1">
      <alignment horizontal="center" vertical="center" wrapText="1"/>
    </xf>
    <xf numFmtId="0" fontId="22" fillId="0" borderId="41" xfId="0" applyFont="1" applyBorder="1"/>
    <xf numFmtId="0" fontId="22" fillId="0" borderId="42" xfId="0" applyFont="1" applyBorder="1" applyAlignment="1">
      <alignment horizontal="center" vertical="center" wrapText="1"/>
    </xf>
    <xf numFmtId="0" fontId="24" fillId="0" borderId="0" xfId="0" applyFont="1"/>
    <xf numFmtId="0" fontId="22" fillId="11" borderId="59" xfId="0" applyFont="1" applyFill="1" applyBorder="1" applyAlignment="1">
      <alignment horizontal="center" vertical="center" wrapText="1"/>
    </xf>
    <xf numFmtId="0" fontId="22" fillId="12" borderId="1" xfId="0" applyFont="1" applyFill="1" applyBorder="1" applyAlignment="1">
      <alignment horizontal="center" vertical="center" wrapText="1"/>
    </xf>
    <xf numFmtId="0" fontId="11" fillId="12" borderId="49" xfId="0" applyFont="1" applyFill="1" applyBorder="1" applyAlignment="1">
      <alignment horizontal="left" vertical="center" wrapText="1"/>
    </xf>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5" fillId="0" borderId="2" xfId="0" applyFont="1" applyBorder="1" applyAlignment="1">
      <alignment horizontal="center"/>
    </xf>
    <xf numFmtId="0" fontId="3" fillId="0" borderId="3" xfId="0" applyFont="1" applyBorder="1" applyAlignment="1">
      <alignment horizontal="left" vertical="center"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Alignment="1">
      <alignment horizontal="left" vertical="center" wrapText="1"/>
    </xf>
    <xf numFmtId="0" fontId="9" fillId="0" borderId="6" xfId="0" applyFont="1" applyBorder="1" applyAlignment="1">
      <alignment horizontal="center" vertical="center"/>
    </xf>
    <xf numFmtId="0" fontId="5" fillId="0" borderId="7" xfId="0" applyFont="1" applyBorder="1" applyAlignment="1">
      <alignment horizontal="left" wrapText="1"/>
    </xf>
    <xf numFmtId="0" fontId="9" fillId="0" borderId="6" xfId="0" applyFont="1" applyBorder="1" applyAlignment="1">
      <alignment horizontal="center" vertical="center" wrapText="1"/>
    </xf>
    <xf numFmtId="0" fontId="10" fillId="0" borderId="8"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1" fillId="0" borderId="32" xfId="0" applyFont="1" applyBorder="1" applyAlignment="1">
      <alignment vertical="center"/>
    </xf>
    <xf numFmtId="0" fontId="11" fillId="0" borderId="29" xfId="0" applyFont="1" applyBorder="1" applyAlignment="1">
      <alignment vertical="center"/>
    </xf>
    <xf numFmtId="0" fontId="11" fillId="0" borderId="30" xfId="0" applyFont="1" applyBorder="1" applyAlignment="1">
      <alignment vertical="center"/>
    </xf>
    <xf numFmtId="0" fontId="14" fillId="2" borderId="6" xfId="0" applyFont="1" applyFill="1" applyBorder="1" applyAlignment="1">
      <alignment horizontal="left" vertical="top" wrapText="1" readingOrder="1"/>
    </xf>
    <xf numFmtId="0" fontId="16" fillId="0" borderId="36" xfId="0" applyFont="1" applyBorder="1" applyAlignment="1">
      <alignment horizontal="center" vertical="center"/>
    </xf>
    <xf numFmtId="0" fontId="5" fillId="0" borderId="39" xfId="0" applyFont="1" applyBorder="1" applyAlignment="1">
      <alignment horizontal="left" vertical="center" wrapText="1"/>
    </xf>
    <xf numFmtId="0" fontId="17" fillId="4" borderId="2" xfId="0" applyFont="1" applyFill="1" applyBorder="1" applyAlignment="1">
      <alignment horizontal="center" vertical="center" wrapText="1"/>
    </xf>
    <xf numFmtId="0" fontId="9" fillId="0" borderId="43" xfId="0" applyFont="1" applyBorder="1" applyAlignment="1">
      <alignment horizontal="center" vertical="center"/>
    </xf>
    <xf numFmtId="0" fontId="17" fillId="4" borderId="44" xfId="0" applyFont="1" applyFill="1" applyBorder="1" applyAlignment="1">
      <alignment horizontal="center" vertical="center" wrapText="1"/>
    </xf>
    <xf numFmtId="0" fontId="11" fillId="0" borderId="47" xfId="0" applyFont="1" applyBorder="1" applyAlignment="1">
      <alignment horizontal="left" vertical="center" wrapText="1"/>
    </xf>
    <xf numFmtId="0" fontId="11" fillId="0" borderId="1" xfId="0" applyFont="1" applyBorder="1" applyAlignment="1">
      <alignment horizontal="left" vertical="center" wrapText="1"/>
    </xf>
    <xf numFmtId="0" fontId="9" fillId="2" borderId="55" xfId="0" applyFont="1" applyFill="1" applyBorder="1" applyAlignment="1">
      <alignment horizontal="center"/>
    </xf>
    <xf numFmtId="0" fontId="9" fillId="0" borderId="55" xfId="0" applyFont="1" applyBorder="1" applyAlignment="1">
      <alignment horizontal="center"/>
    </xf>
    <xf numFmtId="0" fontId="5" fillId="0" borderId="56" xfId="0" applyFont="1" applyBorder="1" applyAlignment="1">
      <alignment horizontal="right" vertical="center" textRotation="90"/>
    </xf>
    <xf numFmtId="0" fontId="9" fillId="5" borderId="1" xfId="0" applyFont="1" applyFill="1" applyBorder="1" applyAlignment="1">
      <alignment horizontal="center" vertical="center" wrapText="1"/>
    </xf>
    <xf numFmtId="0" fontId="5" fillId="0" borderId="0" xfId="0" applyFont="1" applyAlignment="1">
      <alignment horizontal="right" vertical="center" textRotation="90"/>
    </xf>
    <xf numFmtId="0" fontId="12" fillId="0" borderId="1" xfId="0" applyFont="1" applyBorder="1" applyAlignment="1">
      <alignment horizontal="center" vertical="center" wrapText="1"/>
    </xf>
    <xf numFmtId="0" fontId="9" fillId="5" borderId="1" xfId="0" applyFont="1" applyFill="1" applyBorder="1" applyAlignment="1">
      <alignment horizontal="center" vertical="center"/>
    </xf>
    <xf numFmtId="0" fontId="12" fillId="5" borderId="1" xfId="0" applyFont="1" applyFill="1" applyBorder="1" applyAlignment="1">
      <alignment horizontal="center"/>
    </xf>
    <xf numFmtId="0" fontId="12" fillId="3"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8" borderId="11" xfId="0" applyFont="1" applyFill="1" applyBorder="1" applyAlignment="1">
      <alignment horizontal="center" vertical="center"/>
    </xf>
    <xf numFmtId="0" fontId="12" fillId="9" borderId="1" xfId="0" applyFont="1" applyFill="1" applyBorder="1" applyAlignment="1">
      <alignment horizontal="center" vertical="center"/>
    </xf>
    <xf numFmtId="0" fontId="2" fillId="2" borderId="6" xfId="0" applyFont="1" applyFill="1" applyBorder="1" applyAlignment="1">
      <alignment horizontal="left" vertical="top" wrapText="1" readingOrder="1"/>
    </xf>
    <xf numFmtId="0" fontId="9" fillId="0" borderId="39" xfId="0" applyFont="1" applyBorder="1" applyAlignment="1">
      <alignment horizontal="center" vertical="center"/>
    </xf>
    <xf numFmtId="0" fontId="10" fillId="0" borderId="37" xfId="0" applyFont="1" applyBorder="1"/>
    <xf numFmtId="0" fontId="10" fillId="0" borderId="37" xfId="0" applyFont="1" applyBorder="1" applyAlignment="1">
      <alignment vertical="center" wrapText="1"/>
    </xf>
    <xf numFmtId="0" fontId="18" fillId="4" borderId="44" xfId="0" applyFont="1" applyFill="1" applyBorder="1" applyAlignment="1">
      <alignment horizontal="center" vertical="center" wrapText="1"/>
    </xf>
    <xf numFmtId="0" fontId="11" fillId="0" borderId="47" xfId="0" applyFont="1" applyBorder="1" applyAlignment="1">
      <alignment horizontal="center" vertical="center" wrapText="1"/>
    </xf>
    <xf numFmtId="0" fontId="12" fillId="0" borderId="47" xfId="0" applyFont="1" applyBorder="1" applyAlignment="1">
      <alignment horizontal="center" vertical="center" wrapText="1"/>
    </xf>
    <xf numFmtId="0" fontId="11" fillId="0" borderId="1" xfId="0" applyFont="1" applyBorder="1" applyAlignment="1">
      <alignment horizontal="center" vertical="center" wrapText="1"/>
    </xf>
    <xf numFmtId="0" fontId="11" fillId="10" borderId="1" xfId="0" applyFont="1" applyFill="1" applyBorder="1" applyAlignment="1">
      <alignment horizontal="center" vertical="center" wrapText="1"/>
    </xf>
    <xf numFmtId="0" fontId="12" fillId="10" borderId="1" xfId="0" applyFont="1" applyFill="1" applyBorder="1" applyAlignment="1">
      <alignment horizontal="center" vertical="center" wrapText="1"/>
    </xf>
    <xf numFmtId="0" fontId="11" fillId="0" borderId="50" xfId="0" applyFont="1" applyBorder="1" applyAlignment="1">
      <alignment horizontal="center" vertical="center" wrapText="1"/>
    </xf>
    <xf numFmtId="0" fontId="12" fillId="0" borderId="50" xfId="0" applyFont="1" applyBorder="1" applyAlignment="1">
      <alignment horizontal="center" vertical="center" wrapText="1"/>
    </xf>
    <xf numFmtId="0" fontId="12" fillId="7" borderId="50" xfId="0" applyFont="1" applyFill="1" applyBorder="1" applyAlignment="1">
      <alignment horizontal="center" vertical="center"/>
    </xf>
    <xf numFmtId="0" fontId="12" fillId="7" borderId="1" xfId="0" applyFont="1" applyFill="1" applyBorder="1" applyAlignment="1">
      <alignment horizontal="center" vertical="center"/>
    </xf>
    <xf numFmtId="0" fontId="2" fillId="0" borderId="1" xfId="0" applyFont="1" applyBorder="1" applyAlignment="1">
      <alignment vertical="center"/>
    </xf>
    <xf numFmtId="0" fontId="23" fillId="0" borderId="36" xfId="0" applyFont="1" applyBorder="1" applyAlignment="1">
      <alignment horizontal="left" vertical="top" wrapText="1"/>
    </xf>
    <xf numFmtId="0" fontId="28" fillId="0" borderId="4" xfId="0" applyFont="1" applyBorder="1" applyAlignment="1">
      <alignment horizontal="center" vertical="center" wrapText="1"/>
    </xf>
    <xf numFmtId="0" fontId="24" fillId="0" borderId="37" xfId="0" applyFont="1" applyBorder="1" applyAlignment="1">
      <alignment horizontal="center" vertical="top" wrapText="1"/>
    </xf>
    <xf numFmtId="0" fontId="24" fillId="2" borderId="0" xfId="0" applyFont="1" applyFill="1" applyAlignment="1">
      <alignment horizontal="center"/>
    </xf>
    <xf numFmtId="0" fontId="24" fillId="0" borderId="55" xfId="0" applyFont="1" applyBorder="1" applyAlignment="1">
      <alignment horizontal="center"/>
    </xf>
    <xf numFmtId="0" fontId="24" fillId="0" borderId="60" xfId="0" applyFont="1" applyBorder="1" applyAlignment="1">
      <alignment horizontal="right" vertical="center" textRotation="90"/>
    </xf>
    <xf numFmtId="0" fontId="24" fillId="5" borderId="1" xfId="0" applyFont="1" applyFill="1" applyBorder="1" applyAlignment="1">
      <alignment horizontal="center" vertical="center" wrapText="1"/>
    </xf>
    <xf numFmtId="0" fontId="26" fillId="0" borderId="6" xfId="0" applyFont="1" applyBorder="1" applyAlignment="1">
      <alignment horizontal="left" vertical="center" wrapText="1"/>
    </xf>
    <xf numFmtId="0" fontId="22" fillId="0" borderId="45" xfId="0" applyFont="1" applyBorder="1" applyAlignment="1">
      <alignment horizontal="center" vertical="center" wrapText="1"/>
    </xf>
    <xf numFmtId="0" fontId="22" fillId="0" borderId="1" xfId="0" applyFont="1" applyBorder="1" applyAlignment="1">
      <alignment horizontal="center" vertical="center" wrapText="1"/>
    </xf>
    <xf numFmtId="0" fontId="24" fillId="5" borderId="1" xfId="0" applyFont="1" applyFill="1" applyBorder="1" applyAlignment="1">
      <alignment horizontal="center" vertical="center"/>
    </xf>
    <xf numFmtId="0" fontId="22" fillId="5" borderId="1" xfId="0" applyFont="1" applyFill="1" applyBorder="1" applyAlignment="1">
      <alignment horizontal="center"/>
    </xf>
    <xf numFmtId="0" fontId="22" fillId="7" borderId="1" xfId="0" applyFont="1" applyFill="1" applyBorder="1" applyAlignment="1">
      <alignment horizontal="center" vertical="center"/>
    </xf>
    <xf numFmtId="0" fontId="22" fillId="9" borderId="1" xfId="0" applyFont="1" applyFill="1" applyBorder="1" applyAlignment="1">
      <alignment horizontal="center" vertical="center"/>
    </xf>
    <xf numFmtId="0" fontId="22" fillId="0" borderId="1" xfId="0" applyFont="1" applyBorder="1" applyAlignment="1">
      <alignment horizontal="center" vertical="center"/>
    </xf>
    <xf numFmtId="0" fontId="22" fillId="8" borderId="1" xfId="0" applyFont="1" applyFill="1" applyBorder="1" applyAlignment="1">
      <alignment horizontal="center" vertical="center"/>
    </xf>
    <xf numFmtId="0" fontId="22" fillId="3" borderId="1" xfId="0" applyFont="1" applyFill="1" applyBorder="1" applyAlignment="1">
      <alignment horizontal="center" vertical="center"/>
    </xf>
  </cellXfs>
  <cellStyles count="1">
    <cellStyle name="Normal" xfId="0" builtinId="0"/>
  </cellStyles>
  <dxfs count="20">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ont>
        <color rgb="FF1FB714"/>
      </font>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EBF1DE"/>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2745000</xdr:colOff>
      <xdr:row>2</xdr:row>
      <xdr:rowOff>380160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7320" y="730080"/>
          <a:ext cx="2688840" cy="8978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3435840</xdr:colOff>
      <xdr:row>2</xdr:row>
      <xdr:rowOff>592920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85440" y="488520"/>
          <a:ext cx="3123000" cy="125676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2</xdr:col>
      <xdr:colOff>696600</xdr:colOff>
      <xdr:row>2</xdr:row>
      <xdr:rowOff>431280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11200" y="343080"/>
          <a:ext cx="2491200" cy="8694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3</xdr:col>
      <xdr:colOff>18360</xdr:colOff>
      <xdr:row>3</xdr:row>
      <xdr:rowOff>12600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6000" y="295200"/>
          <a:ext cx="2651760" cy="87948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2</xdr:col>
      <xdr:colOff>1926360</xdr:colOff>
      <xdr:row>3</xdr:row>
      <xdr:rowOff>228800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397800" y="375480"/>
          <a:ext cx="3089520" cy="1085400"/>
        </a:xfrm>
        <a:prstGeom prst="rect">
          <a:avLst/>
        </a:prstGeom>
        <a:ln w="0">
          <a:noFill/>
        </a:ln>
      </xdr:spPr>
    </xdr:pic>
    <xdr:clientData/>
  </xdr:twoCellAnchor>
  <xdr:twoCellAnchor editAs="oneCell">
    <xdr:from>
      <xdr:col>3</xdr:col>
      <xdr:colOff>174240</xdr:colOff>
      <xdr:row>37</xdr:row>
      <xdr:rowOff>43560</xdr:rowOff>
    </xdr:from>
    <xdr:to>
      <xdr:col>3</xdr:col>
      <xdr:colOff>1000800</xdr:colOff>
      <xdr:row>38</xdr:row>
      <xdr:rowOff>116999</xdr:rowOff>
    </xdr:to>
    <xdr:pic>
      <xdr:nvPicPr>
        <xdr:cNvPr id="5" name="Imagen 2">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2"/>
        <a:stretch/>
      </xdr:blipFill>
      <xdr:spPr>
        <a:xfrm>
          <a:off x="4695480" y="42220440"/>
          <a:ext cx="826560" cy="40680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B12" zoomScaleNormal="100" workbookViewId="0">
      <selection activeCell="B25" sqref="B25"/>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57"/>
      <c r="C2" s="158" t="s">
        <v>0</v>
      </c>
      <c r="D2" s="158"/>
      <c r="E2" s="158"/>
      <c r="F2" s="159" t="s">
        <v>1</v>
      </c>
    </row>
    <row r="3" spans="2:6" ht="42.75" customHeight="1" x14ac:dyDescent="0.25">
      <c r="B3" s="157"/>
      <c r="C3" s="158"/>
      <c r="D3" s="158"/>
      <c r="E3" s="158"/>
      <c r="F3" s="159"/>
    </row>
    <row r="4" spans="2:6" ht="41.25" customHeight="1" x14ac:dyDescent="0.25">
      <c r="B4" s="157"/>
      <c r="C4" s="158"/>
      <c r="D4" s="158"/>
      <c r="E4" s="158"/>
      <c r="F4" s="159"/>
    </row>
    <row r="5" spans="2:6" ht="37.5" customHeight="1" x14ac:dyDescent="0.25">
      <c r="B5" s="1"/>
      <c r="C5" s="2"/>
      <c r="D5" s="2"/>
      <c r="E5" s="2"/>
      <c r="F5" s="2"/>
    </row>
    <row r="6" spans="2:6" ht="21" customHeight="1" x14ac:dyDescent="0.3">
      <c r="B6" s="160" t="s">
        <v>2</v>
      </c>
      <c r="C6" s="160"/>
      <c r="D6" s="160"/>
      <c r="E6" s="160"/>
      <c r="F6" s="160"/>
    </row>
    <row r="7" spans="2:6" ht="78.75" customHeight="1" x14ac:dyDescent="0.25">
      <c r="B7" s="161" t="s">
        <v>3</v>
      </c>
      <c r="C7" s="161"/>
      <c r="D7" s="161"/>
      <c r="E7" s="161"/>
      <c r="F7" s="161"/>
    </row>
    <row r="8" spans="2:6" ht="46.5" customHeight="1" x14ac:dyDescent="0.25">
      <c r="B8" s="162" t="s">
        <v>4</v>
      </c>
      <c r="C8" s="162"/>
      <c r="D8" s="162"/>
      <c r="E8" s="162"/>
      <c r="F8" s="162"/>
    </row>
    <row r="9" spans="2:6" ht="34.5" customHeight="1" x14ac:dyDescent="0.25">
      <c r="B9" s="163" t="s">
        <v>5</v>
      </c>
      <c r="C9" s="163"/>
      <c r="D9" s="163"/>
      <c r="E9" s="163"/>
      <c r="F9" s="163"/>
    </row>
    <row r="10" spans="2:6" ht="36" customHeight="1" x14ac:dyDescent="0.25">
      <c r="B10" s="163" t="s">
        <v>6</v>
      </c>
      <c r="C10" s="163"/>
      <c r="D10" s="163"/>
      <c r="E10" s="163"/>
      <c r="F10" s="163"/>
    </row>
    <row r="11" spans="2:6" ht="72" customHeight="1" x14ac:dyDescent="0.25">
      <c r="B11" s="163" t="s">
        <v>7</v>
      </c>
      <c r="C11" s="163"/>
      <c r="D11" s="163"/>
      <c r="E11" s="163"/>
      <c r="F11" s="163"/>
    </row>
    <row r="12" spans="2:6" ht="34.5" customHeight="1" x14ac:dyDescent="0.25">
      <c r="B12" s="163" t="s">
        <v>8</v>
      </c>
      <c r="C12" s="163"/>
      <c r="D12" s="163"/>
      <c r="E12" s="163"/>
      <c r="F12" s="163"/>
    </row>
    <row r="13" spans="2:6" ht="44.25" customHeight="1" x14ac:dyDescent="0.25">
      <c r="B13" s="163" t="s">
        <v>9</v>
      </c>
      <c r="C13" s="163"/>
      <c r="D13" s="163"/>
      <c r="E13" s="163"/>
      <c r="F13" s="163"/>
    </row>
    <row r="14" spans="2:6" ht="26.25" customHeight="1" x14ac:dyDescent="0.25">
      <c r="B14" s="163" t="s">
        <v>10</v>
      </c>
      <c r="C14" s="163"/>
      <c r="D14" s="163"/>
      <c r="E14" s="163"/>
      <c r="F14" s="163"/>
    </row>
    <row r="15" spans="2:6" ht="22.5" customHeight="1" x14ac:dyDescent="0.25">
      <c r="B15" s="163" t="s">
        <v>11</v>
      </c>
      <c r="C15" s="163"/>
      <c r="D15" s="163"/>
      <c r="E15" s="163"/>
      <c r="F15" s="163"/>
    </row>
    <row r="16" spans="2:6" ht="33" customHeight="1" x14ac:dyDescent="0.25">
      <c r="B16" s="163" t="s">
        <v>12</v>
      </c>
      <c r="C16" s="163"/>
      <c r="D16" s="163"/>
      <c r="E16" s="163"/>
      <c r="F16" s="163"/>
    </row>
    <row r="17" spans="2:6" ht="36.75" customHeight="1" x14ac:dyDescent="0.25">
      <c r="B17" s="163" t="s">
        <v>13</v>
      </c>
      <c r="C17" s="163"/>
      <c r="D17" s="163"/>
      <c r="E17" s="163"/>
      <c r="F17" s="163"/>
    </row>
    <row r="18" spans="2:6" ht="26.25" customHeight="1" x14ac:dyDescent="0.25">
      <c r="B18" s="163" t="s">
        <v>14</v>
      </c>
      <c r="C18" s="163"/>
      <c r="D18" s="163"/>
      <c r="E18" s="163"/>
      <c r="F18" s="163"/>
    </row>
    <row r="19" spans="2:6" ht="27" customHeight="1" x14ac:dyDescent="0.25">
      <c r="B19" s="164" t="s">
        <v>15</v>
      </c>
      <c r="C19" s="164"/>
      <c r="D19" s="164"/>
      <c r="E19" s="164"/>
      <c r="F19" s="164"/>
    </row>
    <row r="20" spans="2:6" ht="14.25" customHeight="1" x14ac:dyDescent="0.25">
      <c r="B20" s="3"/>
    </row>
    <row r="21" spans="2:6" ht="12.75" customHeight="1" x14ac:dyDescent="0.25">
      <c r="B21" s="4"/>
    </row>
    <row r="22" spans="2:6" ht="17.25" customHeight="1" x14ac:dyDescent="0.25">
      <c r="B22" s="165"/>
      <c r="C22" s="165"/>
      <c r="D22" s="165"/>
      <c r="E22" s="165"/>
      <c r="F22" s="165"/>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98"/>
  <sheetViews>
    <sheetView showGridLines="0" topLeftCell="A78" zoomScale="110" zoomScaleNormal="110" workbookViewId="0">
      <selection activeCell="B61" sqref="B61"/>
    </sheetView>
  </sheetViews>
  <sheetFormatPr baseColWidth="10" defaultColWidth="11.44140625" defaultRowHeight="13.2" x14ac:dyDescent="0.25"/>
  <cols>
    <col min="1" max="1" width="5.33203125" customWidth="1"/>
    <col min="2" max="2" width="57.88671875" customWidth="1"/>
    <col min="3" max="3" width="41.44140625" customWidth="1"/>
    <col min="4" max="4" width="20" customWidth="1"/>
    <col min="5" max="5" width="23.44140625" customWidth="1"/>
    <col min="6" max="6" width="31" customWidth="1"/>
  </cols>
  <sheetData>
    <row r="2" spans="2:6" ht="78" customHeight="1" x14ac:dyDescent="0.25">
      <c r="B2" s="157"/>
      <c r="C2" s="158" t="s">
        <v>16</v>
      </c>
      <c r="D2" s="158"/>
      <c r="E2" s="158"/>
      <c r="F2" s="159" t="s">
        <v>1</v>
      </c>
    </row>
    <row r="3" spans="2:6" ht="51" customHeight="1" x14ac:dyDescent="0.25">
      <c r="B3" s="157"/>
      <c r="C3" s="158"/>
      <c r="D3" s="158"/>
      <c r="E3" s="158"/>
      <c r="F3" s="159"/>
    </row>
    <row r="4" spans="2:6" ht="54" customHeight="1" x14ac:dyDescent="0.25">
      <c r="B4" s="157"/>
      <c r="C4" s="158"/>
      <c r="D4" s="158"/>
      <c r="E4" s="158"/>
      <c r="F4" s="159"/>
    </row>
    <row r="5" spans="2:6" ht="24.75" customHeight="1" x14ac:dyDescent="0.25">
      <c r="B5" s="1"/>
      <c r="C5" s="2"/>
      <c r="D5" s="2"/>
      <c r="E5" s="2"/>
      <c r="F5" s="2"/>
    </row>
    <row r="6" spans="2:6" ht="18" customHeight="1" x14ac:dyDescent="0.25">
      <c r="B6" s="166" t="s">
        <v>17</v>
      </c>
      <c r="C6" s="166"/>
      <c r="D6" s="166"/>
      <c r="E6" s="166"/>
      <c r="F6" s="166"/>
    </row>
    <row r="7" spans="2:6" ht="42.75" customHeight="1" x14ac:dyDescent="0.25">
      <c r="B7" s="167" t="s">
        <v>18</v>
      </c>
      <c r="C7" s="167"/>
      <c r="D7" s="167"/>
      <c r="E7" s="167"/>
      <c r="F7" s="167"/>
    </row>
    <row r="8" spans="2:6" ht="63" customHeight="1" x14ac:dyDescent="0.25">
      <c r="B8" s="167"/>
      <c r="C8" s="167"/>
      <c r="D8" s="167"/>
      <c r="E8" s="167"/>
      <c r="F8" s="167"/>
    </row>
    <row r="9" spans="2:6" ht="37.5" customHeight="1" x14ac:dyDescent="0.25">
      <c r="B9" s="167"/>
      <c r="C9" s="167"/>
      <c r="D9" s="167"/>
      <c r="E9" s="167"/>
      <c r="F9" s="167"/>
    </row>
    <row r="10" spans="2:6" ht="43.5" customHeight="1" x14ac:dyDescent="0.25">
      <c r="B10" s="167"/>
      <c r="C10" s="167"/>
      <c r="D10" s="167"/>
      <c r="E10" s="167"/>
      <c r="F10" s="167"/>
    </row>
    <row r="11" spans="2:6" ht="58.5" customHeight="1" x14ac:dyDescent="0.25">
      <c r="B11" s="167"/>
      <c r="C11" s="167"/>
      <c r="D11" s="167"/>
      <c r="E11" s="167"/>
      <c r="F11" s="167"/>
    </row>
    <row r="12" spans="2:6" ht="46.5" customHeight="1" x14ac:dyDescent="0.25">
      <c r="B12" s="167"/>
      <c r="C12" s="167"/>
      <c r="D12" s="167"/>
      <c r="E12" s="167"/>
      <c r="F12" s="167"/>
    </row>
    <row r="13" spans="2:6" ht="47.25" customHeight="1" x14ac:dyDescent="0.25">
      <c r="B13" s="167"/>
      <c r="C13" s="167"/>
      <c r="D13" s="167"/>
      <c r="E13" s="167"/>
      <c r="F13" s="167"/>
    </row>
    <row r="14" spans="2:6" ht="22.5" customHeight="1" x14ac:dyDescent="0.25">
      <c r="B14" s="167"/>
      <c r="C14" s="167"/>
      <c r="D14" s="167"/>
      <c r="E14" s="167"/>
      <c r="F14" s="167"/>
    </row>
    <row r="15" spans="2:6" ht="16.5" customHeight="1" x14ac:dyDescent="0.25">
      <c r="B15" s="168" t="s">
        <v>19</v>
      </c>
      <c r="C15" s="168"/>
      <c r="D15" s="168"/>
      <c r="E15" s="168"/>
      <c r="F15" s="168"/>
    </row>
    <row r="16" spans="2:6" ht="127.5" customHeight="1" x14ac:dyDescent="0.25">
      <c r="B16" s="169" t="s">
        <v>20</v>
      </c>
      <c r="C16" s="169"/>
      <c r="D16" s="169"/>
      <c r="E16" s="169"/>
      <c r="F16" s="169"/>
    </row>
    <row r="17" spans="2:6" ht="19.5" customHeight="1" x14ac:dyDescent="0.25">
      <c r="B17" s="5"/>
      <c r="C17" s="6" t="s">
        <v>21</v>
      </c>
      <c r="D17" s="170" t="s">
        <v>22</v>
      </c>
      <c r="E17" s="170" t="s">
        <v>23</v>
      </c>
      <c r="F17" s="171" t="s">
        <v>24</v>
      </c>
    </row>
    <row r="18" spans="2:6" ht="21" customHeight="1" x14ac:dyDescent="0.25">
      <c r="B18" s="5"/>
      <c r="C18" s="6" t="s">
        <v>25</v>
      </c>
      <c r="D18" s="170"/>
      <c r="E18" s="170"/>
      <c r="F18" s="171"/>
    </row>
    <row r="19" spans="2:6" ht="18.75" customHeight="1" x14ac:dyDescent="0.25">
      <c r="B19" s="7" t="s">
        <v>26</v>
      </c>
      <c r="C19" s="8"/>
      <c r="D19" s="9" t="s">
        <v>27</v>
      </c>
      <c r="E19" s="10" t="s">
        <v>28</v>
      </c>
      <c r="F19" s="11" t="s">
        <v>29</v>
      </c>
    </row>
    <row r="20" spans="2:6" ht="18.75" customHeight="1" x14ac:dyDescent="0.25">
      <c r="B20" s="12" t="s">
        <v>30</v>
      </c>
      <c r="C20" s="13"/>
      <c r="D20" s="14" t="s">
        <v>27</v>
      </c>
      <c r="E20" s="15" t="s">
        <v>28</v>
      </c>
      <c r="F20" s="16" t="s">
        <v>29</v>
      </c>
    </row>
    <row r="21" spans="2:6" ht="18.75" customHeight="1" x14ac:dyDescent="0.25">
      <c r="B21" s="12" t="s">
        <v>31</v>
      </c>
      <c r="C21" s="13"/>
      <c r="D21" s="14" t="s">
        <v>27</v>
      </c>
      <c r="E21" s="15" t="s">
        <v>28</v>
      </c>
      <c r="F21" s="16" t="s">
        <v>32</v>
      </c>
    </row>
    <row r="22" spans="2:6" ht="18.75" customHeight="1" x14ac:dyDescent="0.25">
      <c r="B22" s="12" t="s">
        <v>33</v>
      </c>
      <c r="C22" s="13"/>
      <c r="D22" s="14" t="s">
        <v>34</v>
      </c>
      <c r="E22" s="15" t="s">
        <v>28</v>
      </c>
      <c r="F22" s="16" t="s">
        <v>29</v>
      </c>
    </row>
    <row r="23" spans="2:6" ht="18.75" customHeight="1" x14ac:dyDescent="0.25">
      <c r="B23" s="12" t="s">
        <v>35</v>
      </c>
      <c r="C23" s="13"/>
      <c r="D23" s="14" t="s">
        <v>27</v>
      </c>
      <c r="E23" s="15" t="s">
        <v>28</v>
      </c>
      <c r="F23" s="16" t="s">
        <v>29</v>
      </c>
    </row>
    <row r="24" spans="2:6" ht="18.75" customHeight="1" x14ac:dyDescent="0.25">
      <c r="B24" s="12" t="s">
        <v>36</v>
      </c>
      <c r="C24" s="13"/>
      <c r="D24" s="14" t="s">
        <v>34</v>
      </c>
      <c r="E24" s="15" t="s">
        <v>28</v>
      </c>
      <c r="F24" s="16" t="s">
        <v>29</v>
      </c>
    </row>
    <row r="25" spans="2:6" ht="18.75" customHeight="1" x14ac:dyDescent="0.25">
      <c r="B25" s="12" t="s">
        <v>37</v>
      </c>
      <c r="C25" s="13"/>
      <c r="D25" s="14" t="s">
        <v>34</v>
      </c>
      <c r="E25" s="15" t="s">
        <v>28</v>
      </c>
      <c r="F25" s="17" t="s">
        <v>32</v>
      </c>
    </row>
    <row r="26" spans="2:6" ht="18.75" customHeight="1" x14ac:dyDescent="0.25">
      <c r="B26" s="12" t="s">
        <v>38</v>
      </c>
      <c r="C26" s="13"/>
      <c r="D26" s="14" t="s">
        <v>39</v>
      </c>
      <c r="E26" s="15" t="s">
        <v>28</v>
      </c>
      <c r="F26" s="16" t="s">
        <v>29</v>
      </c>
    </row>
    <row r="27" spans="2:6" ht="18.75" customHeight="1" x14ac:dyDescent="0.25">
      <c r="B27" s="12" t="s">
        <v>40</v>
      </c>
      <c r="C27" s="13"/>
      <c r="D27" s="14" t="s">
        <v>39</v>
      </c>
      <c r="E27" s="15" t="s">
        <v>28</v>
      </c>
      <c r="F27" s="16" t="s">
        <v>29</v>
      </c>
    </row>
    <row r="28" spans="2:6" ht="18.75" customHeight="1" x14ac:dyDescent="0.25">
      <c r="B28" s="12" t="s">
        <v>41</v>
      </c>
      <c r="C28" s="13"/>
      <c r="D28" s="14" t="s">
        <v>27</v>
      </c>
      <c r="E28" s="15" t="s">
        <v>28</v>
      </c>
      <c r="F28" s="16" t="s">
        <v>29</v>
      </c>
    </row>
    <row r="29" spans="2:6" ht="18.75" customHeight="1" x14ac:dyDescent="0.25">
      <c r="B29" s="18" t="s">
        <v>42</v>
      </c>
      <c r="C29" s="19"/>
      <c r="D29" s="14" t="s">
        <v>39</v>
      </c>
      <c r="E29" s="20" t="s">
        <v>28</v>
      </c>
      <c r="F29" s="21" t="s">
        <v>29</v>
      </c>
    </row>
    <row r="30" spans="2:6" ht="18.75" customHeight="1" x14ac:dyDescent="0.25">
      <c r="B30" s="22" t="s">
        <v>43</v>
      </c>
      <c r="C30" s="23"/>
      <c r="D30" s="14" t="s">
        <v>39</v>
      </c>
      <c r="E30" s="24" t="s">
        <v>28</v>
      </c>
      <c r="F30" s="21" t="s">
        <v>29</v>
      </c>
    </row>
    <row r="31" spans="2:6" ht="18.75" customHeight="1" x14ac:dyDescent="0.25">
      <c r="B31" s="22" t="s">
        <v>44</v>
      </c>
      <c r="C31" s="23"/>
      <c r="D31" s="14" t="s">
        <v>34</v>
      </c>
      <c r="E31" s="24" t="s">
        <v>28</v>
      </c>
      <c r="F31" s="25" t="s">
        <v>29</v>
      </c>
    </row>
    <row r="32" spans="2:6" ht="18.75" customHeight="1" x14ac:dyDescent="0.25">
      <c r="B32" s="22" t="s">
        <v>45</v>
      </c>
      <c r="C32" s="23"/>
      <c r="D32" s="14" t="s">
        <v>27</v>
      </c>
      <c r="E32" s="24" t="s">
        <v>28</v>
      </c>
      <c r="F32" s="25" t="s">
        <v>29</v>
      </c>
    </row>
    <row r="33" spans="2:6" ht="18.75" customHeight="1" x14ac:dyDescent="0.25">
      <c r="B33" s="18" t="s">
        <v>46</v>
      </c>
      <c r="C33" s="19"/>
      <c r="D33" s="14" t="s">
        <v>34</v>
      </c>
      <c r="E33" s="20" t="s">
        <v>28</v>
      </c>
      <c r="F33" s="21" t="s">
        <v>29</v>
      </c>
    </row>
    <row r="34" spans="2:6" ht="24" customHeight="1" x14ac:dyDescent="0.25">
      <c r="B34" s="5"/>
      <c r="C34" s="6" t="s">
        <v>47</v>
      </c>
      <c r="D34" s="26"/>
      <c r="E34" s="26"/>
      <c r="F34" s="27"/>
    </row>
    <row r="35" spans="2:6" ht="19.5" customHeight="1" x14ac:dyDescent="0.25">
      <c r="B35" s="7" t="s">
        <v>48</v>
      </c>
      <c r="C35" s="28"/>
      <c r="D35" s="9" t="s">
        <v>27</v>
      </c>
      <c r="E35" s="10" t="s">
        <v>28</v>
      </c>
      <c r="F35" s="11" t="s">
        <v>29</v>
      </c>
    </row>
    <row r="36" spans="2:6" ht="19.5" customHeight="1" x14ac:dyDescent="0.25">
      <c r="B36" s="173" t="s">
        <v>49</v>
      </c>
      <c r="C36" s="173"/>
      <c r="D36" s="14" t="s">
        <v>39</v>
      </c>
      <c r="E36" s="15" t="s">
        <v>28</v>
      </c>
      <c r="F36" s="16" t="s">
        <v>29</v>
      </c>
    </row>
    <row r="37" spans="2:6" ht="19.5" customHeight="1" x14ac:dyDescent="0.25">
      <c r="B37" s="173" t="s">
        <v>50</v>
      </c>
      <c r="C37" s="173"/>
      <c r="D37" s="14" t="s">
        <v>39</v>
      </c>
      <c r="E37" s="15" t="s">
        <v>28</v>
      </c>
      <c r="F37" s="16" t="s">
        <v>29</v>
      </c>
    </row>
    <row r="38" spans="2:6" ht="19.5" customHeight="1" x14ac:dyDescent="0.25">
      <c r="B38" s="12" t="s">
        <v>51</v>
      </c>
      <c r="C38" s="29"/>
      <c r="D38" s="14" t="s">
        <v>27</v>
      </c>
      <c r="E38" s="15" t="s">
        <v>28</v>
      </c>
      <c r="F38" s="16" t="s">
        <v>29</v>
      </c>
    </row>
    <row r="39" spans="2:6" ht="19.5" customHeight="1" x14ac:dyDescent="0.25">
      <c r="B39" s="12" t="s">
        <v>52</v>
      </c>
      <c r="C39" s="29"/>
      <c r="D39" s="14" t="s">
        <v>39</v>
      </c>
      <c r="E39" s="15" t="s">
        <v>28</v>
      </c>
      <c r="F39" s="16" t="s">
        <v>29</v>
      </c>
    </row>
    <row r="40" spans="2:6" ht="19.5" customHeight="1" x14ac:dyDescent="0.25">
      <c r="B40" s="173" t="s">
        <v>53</v>
      </c>
      <c r="C40" s="173"/>
      <c r="D40" s="14" t="s">
        <v>27</v>
      </c>
      <c r="E40" s="15" t="s">
        <v>54</v>
      </c>
      <c r="F40" s="16" t="s">
        <v>29</v>
      </c>
    </row>
    <row r="41" spans="2:6" ht="19.5" customHeight="1" x14ac:dyDescent="0.25">
      <c r="B41" s="174" t="s">
        <v>55</v>
      </c>
      <c r="C41" s="174"/>
      <c r="D41" s="30" t="s">
        <v>27</v>
      </c>
      <c r="E41" s="20" t="s">
        <v>28</v>
      </c>
      <c r="F41" s="21" t="s">
        <v>29</v>
      </c>
    </row>
    <row r="42" spans="2:6" ht="19.5" customHeight="1" x14ac:dyDescent="0.25">
      <c r="B42" s="22" t="s">
        <v>56</v>
      </c>
      <c r="C42" s="23"/>
      <c r="D42" s="31" t="s">
        <v>34</v>
      </c>
      <c r="E42" s="24" t="s">
        <v>28</v>
      </c>
      <c r="F42" s="21" t="s">
        <v>29</v>
      </c>
    </row>
    <row r="43" spans="2:6" ht="19.5" customHeight="1" x14ac:dyDescent="0.25">
      <c r="B43" s="22" t="s">
        <v>57</v>
      </c>
      <c r="C43" s="23"/>
      <c r="D43" s="31" t="s">
        <v>34</v>
      </c>
      <c r="E43" s="24" t="s">
        <v>54</v>
      </c>
      <c r="F43" s="21" t="s">
        <v>29</v>
      </c>
    </row>
    <row r="44" spans="2:6" ht="19.5" customHeight="1" x14ac:dyDescent="0.25">
      <c r="B44" s="22" t="s">
        <v>58</v>
      </c>
      <c r="C44" s="23"/>
      <c r="D44" s="31" t="s">
        <v>34</v>
      </c>
      <c r="E44" s="24" t="s">
        <v>28</v>
      </c>
      <c r="F44" s="21" t="s">
        <v>29</v>
      </c>
    </row>
    <row r="45" spans="2:6" ht="19.5" customHeight="1" x14ac:dyDescent="0.25">
      <c r="B45" s="22" t="s">
        <v>59</v>
      </c>
      <c r="C45" s="23"/>
      <c r="D45" s="31" t="s">
        <v>27</v>
      </c>
      <c r="E45" s="24" t="s">
        <v>28</v>
      </c>
      <c r="F45" s="21" t="s">
        <v>29</v>
      </c>
    </row>
    <row r="46" spans="2:6" ht="19.5" customHeight="1" x14ac:dyDescent="0.25">
      <c r="B46" s="174" t="s">
        <v>60</v>
      </c>
      <c r="C46" s="174"/>
      <c r="D46" s="30" t="s">
        <v>27</v>
      </c>
      <c r="E46" s="20" t="s">
        <v>28</v>
      </c>
      <c r="F46" s="21" t="s">
        <v>29</v>
      </c>
    </row>
    <row r="47" spans="2:6" ht="23.25" customHeight="1" x14ac:dyDescent="0.25">
      <c r="B47" s="5"/>
      <c r="C47" s="6" t="s">
        <v>61</v>
      </c>
      <c r="D47" s="32"/>
      <c r="E47" s="32"/>
      <c r="F47" s="33"/>
    </row>
    <row r="48" spans="2:6" ht="19.5" customHeight="1" x14ac:dyDescent="0.25">
      <c r="B48" s="172" t="s">
        <v>62</v>
      </c>
      <c r="C48" s="172"/>
      <c r="D48" s="9" t="s">
        <v>27</v>
      </c>
      <c r="E48" s="10" t="s">
        <v>28</v>
      </c>
      <c r="F48" s="11" t="s">
        <v>29</v>
      </c>
    </row>
    <row r="49" spans="2:6" ht="19.5" customHeight="1" x14ac:dyDescent="0.25">
      <c r="B49" s="34" t="s">
        <v>63</v>
      </c>
      <c r="C49" s="29"/>
      <c r="D49" s="14" t="s">
        <v>34</v>
      </c>
      <c r="E49" s="15" t="s">
        <v>28</v>
      </c>
      <c r="F49" s="16" t="s">
        <v>29</v>
      </c>
    </row>
    <row r="50" spans="2:6" ht="19.5" customHeight="1" x14ac:dyDescent="0.25">
      <c r="B50" s="173" t="s">
        <v>64</v>
      </c>
      <c r="C50" s="173"/>
      <c r="D50" s="14" t="s">
        <v>34</v>
      </c>
      <c r="E50" s="15" t="s">
        <v>28</v>
      </c>
      <c r="F50" s="16" t="s">
        <v>29</v>
      </c>
    </row>
    <row r="51" spans="2:6" ht="19.5" customHeight="1" x14ac:dyDescent="0.25">
      <c r="B51" s="12" t="s">
        <v>52</v>
      </c>
      <c r="C51" s="29"/>
      <c r="D51" s="14" t="s">
        <v>27</v>
      </c>
      <c r="E51" s="15" t="s">
        <v>28</v>
      </c>
      <c r="F51" s="16" t="s">
        <v>29</v>
      </c>
    </row>
    <row r="52" spans="2:6" ht="19.5" customHeight="1" x14ac:dyDescent="0.25">
      <c r="B52" s="18" t="s">
        <v>65</v>
      </c>
      <c r="C52" s="35"/>
      <c r="D52" s="31" t="s">
        <v>34</v>
      </c>
      <c r="E52" s="24" t="s">
        <v>54</v>
      </c>
      <c r="F52" s="36" t="s">
        <v>32</v>
      </c>
    </row>
    <row r="53" spans="2:6" ht="19.5" customHeight="1" x14ac:dyDescent="0.25">
      <c r="B53" s="18" t="s">
        <v>66</v>
      </c>
      <c r="C53" s="35"/>
      <c r="D53" s="31" t="s">
        <v>34</v>
      </c>
      <c r="E53" s="24" t="s">
        <v>54</v>
      </c>
      <c r="F53" s="36" t="s">
        <v>32</v>
      </c>
    </row>
    <row r="54" spans="2:6" ht="19.5" customHeight="1" x14ac:dyDescent="0.25">
      <c r="B54" s="18" t="s">
        <v>67</v>
      </c>
      <c r="C54" s="35"/>
      <c r="D54" s="31" t="s">
        <v>27</v>
      </c>
      <c r="E54" s="24" t="s">
        <v>28</v>
      </c>
      <c r="F54" s="36" t="s">
        <v>32</v>
      </c>
    </row>
    <row r="55" spans="2:6" ht="19.5" customHeight="1" x14ac:dyDescent="0.25">
      <c r="B55" s="18" t="s">
        <v>68</v>
      </c>
      <c r="C55" s="35"/>
      <c r="D55" s="31" t="s">
        <v>27</v>
      </c>
      <c r="E55" s="24" t="s">
        <v>28</v>
      </c>
      <c r="F55" s="25" t="s">
        <v>29</v>
      </c>
    </row>
    <row r="56" spans="2:6" ht="19.5" customHeight="1" x14ac:dyDescent="0.25">
      <c r="B56" s="18" t="s">
        <v>69</v>
      </c>
      <c r="C56" s="35"/>
      <c r="D56" s="31" t="s">
        <v>34</v>
      </c>
      <c r="E56" s="24" t="s">
        <v>28</v>
      </c>
      <c r="F56" s="25" t="s">
        <v>29</v>
      </c>
    </row>
    <row r="57" spans="2:6" ht="19.5" customHeight="1" x14ac:dyDescent="0.25">
      <c r="B57" s="18" t="s">
        <v>70</v>
      </c>
      <c r="C57" s="37"/>
      <c r="D57" s="30" t="s">
        <v>34</v>
      </c>
      <c r="E57" s="20" t="s">
        <v>28</v>
      </c>
      <c r="F57" s="21" t="s">
        <v>29</v>
      </c>
    </row>
    <row r="58" spans="2:6" ht="23.25" customHeight="1" x14ac:dyDescent="0.25">
      <c r="B58" s="5"/>
      <c r="C58" s="6" t="s">
        <v>71</v>
      </c>
      <c r="D58" s="38"/>
      <c r="E58" s="38"/>
      <c r="F58" s="39"/>
    </row>
    <row r="59" spans="2:6" ht="19.5" customHeight="1" x14ac:dyDescent="0.25">
      <c r="B59" s="7" t="s">
        <v>72</v>
      </c>
      <c r="C59" s="8"/>
      <c r="D59" s="14" t="s">
        <v>34</v>
      </c>
      <c r="E59" s="10" t="s">
        <v>54</v>
      </c>
      <c r="F59" s="40" t="s">
        <v>32</v>
      </c>
    </row>
    <row r="60" spans="2:6" ht="19.5" customHeight="1" x14ac:dyDescent="0.25">
      <c r="B60" s="41" t="s">
        <v>73</v>
      </c>
      <c r="C60" s="13"/>
      <c r="D60" s="14" t="s">
        <v>27</v>
      </c>
      <c r="E60" s="10" t="s">
        <v>54</v>
      </c>
      <c r="F60" s="36" t="s">
        <v>74</v>
      </c>
    </row>
    <row r="61" spans="2:6" ht="19.5" customHeight="1" x14ac:dyDescent="0.25">
      <c r="B61" s="41" t="s">
        <v>75</v>
      </c>
      <c r="C61" s="13"/>
      <c r="D61" s="14" t="s">
        <v>34</v>
      </c>
      <c r="E61" s="10" t="s">
        <v>54</v>
      </c>
      <c r="F61" s="36" t="s">
        <v>29</v>
      </c>
    </row>
    <row r="62" spans="2:6" ht="19.5" customHeight="1" x14ac:dyDescent="0.25">
      <c r="B62" s="12" t="s">
        <v>76</v>
      </c>
      <c r="C62" s="13"/>
      <c r="D62" s="14" t="s">
        <v>39</v>
      </c>
      <c r="E62" s="10" t="s">
        <v>54</v>
      </c>
      <c r="F62" s="36" t="s">
        <v>74</v>
      </c>
    </row>
    <row r="63" spans="2:6" ht="19.5" customHeight="1" x14ac:dyDescent="0.25">
      <c r="B63" s="41" t="s">
        <v>77</v>
      </c>
      <c r="C63" s="13"/>
      <c r="D63" s="14" t="s">
        <v>27</v>
      </c>
      <c r="E63" s="10" t="s">
        <v>54</v>
      </c>
      <c r="F63" s="36" t="s">
        <v>32</v>
      </c>
    </row>
    <row r="64" spans="2:6" ht="19.5" customHeight="1" x14ac:dyDescent="0.25">
      <c r="B64" s="12" t="s">
        <v>78</v>
      </c>
      <c r="C64" s="29"/>
      <c r="D64" s="14" t="s">
        <v>27</v>
      </c>
      <c r="E64" s="15" t="s">
        <v>54</v>
      </c>
      <c r="F64" s="36" t="s">
        <v>32</v>
      </c>
    </row>
    <row r="65" spans="2:6" ht="21" customHeight="1" x14ac:dyDescent="0.25">
      <c r="B65" s="12" t="s">
        <v>79</v>
      </c>
      <c r="C65" s="29"/>
      <c r="D65" s="14" t="s">
        <v>27</v>
      </c>
      <c r="E65" s="15" t="s">
        <v>54</v>
      </c>
      <c r="F65" s="36" t="s">
        <v>32</v>
      </c>
    </row>
    <row r="66" spans="2:6" ht="19.5" customHeight="1" x14ac:dyDescent="0.25">
      <c r="B66" s="12" t="s">
        <v>80</v>
      </c>
      <c r="C66" s="13"/>
      <c r="D66" s="14" t="s">
        <v>34</v>
      </c>
      <c r="E66" s="15" t="s">
        <v>54</v>
      </c>
      <c r="F66" s="36" t="s">
        <v>32</v>
      </c>
    </row>
    <row r="67" spans="2:6" ht="19.5" customHeight="1" x14ac:dyDescent="0.25">
      <c r="B67" s="12" t="s">
        <v>81</v>
      </c>
      <c r="C67" s="13"/>
      <c r="D67" s="14" t="s">
        <v>27</v>
      </c>
      <c r="E67" s="15" t="s">
        <v>54</v>
      </c>
      <c r="F67" s="36" t="s">
        <v>29</v>
      </c>
    </row>
    <row r="68" spans="2:6" ht="19.5" customHeight="1" x14ac:dyDescent="0.25">
      <c r="B68" s="41" t="s">
        <v>82</v>
      </c>
      <c r="C68" s="13"/>
      <c r="D68" s="14" t="s">
        <v>27</v>
      </c>
      <c r="E68" s="15" t="s">
        <v>54</v>
      </c>
      <c r="F68" s="36" t="s">
        <v>29</v>
      </c>
    </row>
    <row r="69" spans="2:6" ht="19.5" customHeight="1" x14ac:dyDescent="0.25">
      <c r="B69" s="12" t="s">
        <v>83</v>
      </c>
      <c r="C69" s="13"/>
      <c r="D69" s="14" t="s">
        <v>34</v>
      </c>
      <c r="E69" s="15" t="s">
        <v>54</v>
      </c>
      <c r="F69" s="36" t="s">
        <v>29</v>
      </c>
    </row>
    <row r="70" spans="2:6" ht="19.5" customHeight="1" x14ac:dyDescent="0.25">
      <c r="B70" s="12" t="s">
        <v>84</v>
      </c>
      <c r="C70" s="13"/>
      <c r="D70" s="14" t="s">
        <v>39</v>
      </c>
      <c r="E70" s="15" t="s">
        <v>54</v>
      </c>
      <c r="F70" s="36" t="s">
        <v>85</v>
      </c>
    </row>
    <row r="71" spans="2:6" ht="19.5" customHeight="1" x14ac:dyDescent="0.25">
      <c r="B71" s="12" t="s">
        <v>86</v>
      </c>
      <c r="C71" s="13"/>
      <c r="D71" s="14" t="s">
        <v>34</v>
      </c>
      <c r="E71" s="15" t="s">
        <v>54</v>
      </c>
      <c r="F71" s="36" t="s">
        <v>85</v>
      </c>
    </row>
    <row r="72" spans="2:6" ht="19.5" customHeight="1" x14ac:dyDescent="0.25">
      <c r="B72" s="12" t="s">
        <v>87</v>
      </c>
      <c r="C72" s="29"/>
      <c r="D72" s="14" t="s">
        <v>39</v>
      </c>
      <c r="E72" s="15" t="s">
        <v>54</v>
      </c>
      <c r="F72" s="36" t="s">
        <v>85</v>
      </c>
    </row>
    <row r="73" spans="2:6" ht="19.5" customHeight="1" x14ac:dyDescent="0.25">
      <c r="B73" s="12" t="s">
        <v>88</v>
      </c>
      <c r="C73" s="13"/>
      <c r="D73" s="14" t="s">
        <v>39</v>
      </c>
      <c r="E73" s="15" t="s">
        <v>54</v>
      </c>
      <c r="F73" s="36" t="s">
        <v>89</v>
      </c>
    </row>
    <row r="74" spans="2:6" ht="19.5" customHeight="1" x14ac:dyDescent="0.25">
      <c r="B74" s="12" t="s">
        <v>90</v>
      </c>
      <c r="C74" s="13"/>
      <c r="D74" s="14" t="s">
        <v>34</v>
      </c>
      <c r="E74" s="15" t="s">
        <v>28</v>
      </c>
      <c r="F74" s="16" t="s">
        <v>29</v>
      </c>
    </row>
    <row r="75" spans="2:6" ht="19.5" customHeight="1" x14ac:dyDescent="0.25">
      <c r="B75" s="12" t="s">
        <v>91</v>
      </c>
      <c r="C75" s="13"/>
      <c r="D75" s="14" t="s">
        <v>34</v>
      </c>
      <c r="E75" s="15" t="s">
        <v>28</v>
      </c>
      <c r="F75" s="16" t="s">
        <v>29</v>
      </c>
    </row>
    <row r="76" spans="2:6" ht="19.5" customHeight="1" x14ac:dyDescent="0.25">
      <c r="B76" s="41" t="s">
        <v>92</v>
      </c>
      <c r="C76" s="13"/>
      <c r="D76" s="14" t="s">
        <v>34</v>
      </c>
      <c r="E76" s="15" t="s">
        <v>54</v>
      </c>
      <c r="F76" s="16" t="s">
        <v>29</v>
      </c>
    </row>
    <row r="77" spans="2:6" ht="19.5" customHeight="1" x14ac:dyDescent="0.25">
      <c r="B77" s="41" t="s">
        <v>93</v>
      </c>
      <c r="C77" s="13"/>
      <c r="D77" s="14" t="s">
        <v>34</v>
      </c>
      <c r="E77" s="15" t="s">
        <v>54</v>
      </c>
      <c r="F77" s="16" t="s">
        <v>29</v>
      </c>
    </row>
    <row r="78" spans="2:6" ht="19.5" customHeight="1" x14ac:dyDescent="0.25">
      <c r="B78" s="12" t="s">
        <v>94</v>
      </c>
      <c r="C78" s="29"/>
      <c r="D78" s="14" t="s">
        <v>27</v>
      </c>
      <c r="E78" s="15" t="s">
        <v>54</v>
      </c>
      <c r="F78" s="16" t="s">
        <v>95</v>
      </c>
    </row>
    <row r="79" spans="2:6" ht="19.5" customHeight="1" x14ac:dyDescent="0.25">
      <c r="B79" s="12" t="s">
        <v>96</v>
      </c>
      <c r="C79" s="13"/>
      <c r="D79" s="14" t="s">
        <v>27</v>
      </c>
      <c r="E79" s="15" t="s">
        <v>54</v>
      </c>
      <c r="F79" s="16" t="s">
        <v>95</v>
      </c>
    </row>
    <row r="80" spans="2:6" ht="19.5" customHeight="1" x14ac:dyDescent="0.25">
      <c r="B80" s="12" t="s">
        <v>97</v>
      </c>
      <c r="C80" s="13"/>
      <c r="D80" s="14" t="s">
        <v>34</v>
      </c>
      <c r="E80" s="15" t="s">
        <v>54</v>
      </c>
      <c r="F80" s="36" t="s">
        <v>98</v>
      </c>
    </row>
    <row r="81" spans="2:6" ht="19.5" customHeight="1" x14ac:dyDescent="0.25">
      <c r="B81" s="12" t="s">
        <v>99</v>
      </c>
      <c r="C81" s="29"/>
      <c r="D81" s="14" t="s">
        <v>34</v>
      </c>
      <c r="E81" s="15" t="s">
        <v>54</v>
      </c>
      <c r="F81" s="36" t="s">
        <v>98</v>
      </c>
    </row>
    <row r="82" spans="2:6" ht="19.5" customHeight="1" x14ac:dyDescent="0.25">
      <c r="B82" s="42" t="s">
        <v>100</v>
      </c>
      <c r="C82" s="43"/>
      <c r="D82" s="44" t="s">
        <v>34</v>
      </c>
      <c r="E82" s="15" t="s">
        <v>54</v>
      </c>
      <c r="F82" s="45" t="s">
        <v>101</v>
      </c>
    </row>
    <row r="83" spans="2:6" ht="19.5" customHeight="1" x14ac:dyDescent="0.25">
      <c r="B83" s="22" t="s">
        <v>102</v>
      </c>
      <c r="C83" s="35"/>
      <c r="D83" s="14" t="s">
        <v>27</v>
      </c>
      <c r="E83" s="15" t="s">
        <v>54</v>
      </c>
      <c r="F83" s="46" t="s">
        <v>29</v>
      </c>
    </row>
    <row r="84" spans="2:6" ht="19.5" customHeight="1" x14ac:dyDescent="0.25">
      <c r="B84" s="22" t="s">
        <v>103</v>
      </c>
      <c r="C84" s="35"/>
      <c r="D84" s="14" t="s">
        <v>27</v>
      </c>
      <c r="E84" s="15" t="s">
        <v>54</v>
      </c>
      <c r="F84" s="46" t="s">
        <v>101</v>
      </c>
    </row>
    <row r="85" spans="2:6" ht="19.5" customHeight="1" x14ac:dyDescent="0.25">
      <c r="B85" s="22" t="s">
        <v>104</v>
      </c>
      <c r="C85" s="35"/>
      <c r="D85" s="14" t="s">
        <v>27</v>
      </c>
      <c r="E85" s="15" t="s">
        <v>54</v>
      </c>
      <c r="F85" s="46" t="s">
        <v>32</v>
      </c>
    </row>
    <row r="86" spans="2:6" ht="19.5" customHeight="1" x14ac:dyDescent="0.25">
      <c r="B86" s="22" t="s">
        <v>105</v>
      </c>
      <c r="C86" s="35"/>
      <c r="D86" s="14" t="s">
        <v>27</v>
      </c>
      <c r="E86" s="15" t="s">
        <v>54</v>
      </c>
      <c r="F86" s="46" t="s">
        <v>29</v>
      </c>
    </row>
    <row r="87" spans="2:6" ht="19.5" customHeight="1" x14ac:dyDescent="0.25">
      <c r="B87" s="42" t="s">
        <v>106</v>
      </c>
      <c r="C87" s="43"/>
      <c r="D87" s="14" t="s">
        <v>27</v>
      </c>
      <c r="E87" s="15" t="s">
        <v>54</v>
      </c>
      <c r="F87" s="45" t="s">
        <v>29</v>
      </c>
    </row>
    <row r="88" spans="2:6" ht="19.5" customHeight="1" x14ac:dyDescent="0.25">
      <c r="B88" s="47" t="s">
        <v>107</v>
      </c>
      <c r="C88" s="47"/>
      <c r="D88" s="48" t="s">
        <v>27</v>
      </c>
      <c r="E88" s="49" t="s">
        <v>54</v>
      </c>
      <c r="F88" s="50" t="s">
        <v>29</v>
      </c>
    </row>
    <row r="93" spans="2:6" ht="12.75" hidden="1" customHeight="1" x14ac:dyDescent="0.25">
      <c r="B93" s="3" t="s">
        <v>34</v>
      </c>
    </row>
    <row r="94" spans="2:6" ht="12.75" hidden="1" customHeight="1" x14ac:dyDescent="0.25">
      <c r="B94" s="4" t="s">
        <v>39</v>
      </c>
    </row>
    <row r="95" spans="2:6" ht="12.75" hidden="1" customHeight="1" x14ac:dyDescent="0.25">
      <c r="B95" s="4" t="s">
        <v>27</v>
      </c>
    </row>
    <row r="96" spans="2:6" ht="12.75" hidden="1" customHeight="1" x14ac:dyDescent="0.25"/>
    <row r="97" spans="2:2" ht="12.75" hidden="1" customHeight="1" x14ac:dyDescent="0.25">
      <c r="B97" t="s">
        <v>28</v>
      </c>
    </row>
    <row r="98" spans="2:2" ht="12.75" hidden="1" customHeight="1" x14ac:dyDescent="0.25">
      <c r="B98" t="s">
        <v>54</v>
      </c>
    </row>
  </sheetData>
  <mergeCells count="17">
    <mergeCell ref="B48:C48"/>
    <mergeCell ref="B50:C50"/>
    <mergeCell ref="B36:C36"/>
    <mergeCell ref="B37:C37"/>
    <mergeCell ref="B40:C40"/>
    <mergeCell ref="B41:C41"/>
    <mergeCell ref="B46:C46"/>
    <mergeCell ref="B15:F15"/>
    <mergeCell ref="B16:F16"/>
    <mergeCell ref="D17:D18"/>
    <mergeCell ref="E17:E18"/>
    <mergeCell ref="F17:F18"/>
    <mergeCell ref="B2:B4"/>
    <mergeCell ref="C2:E4"/>
    <mergeCell ref="F2:F4"/>
    <mergeCell ref="B6:F6"/>
    <mergeCell ref="B7:F14"/>
  </mergeCells>
  <dataValidations count="2">
    <dataValidation type="list" allowBlank="1" showInputMessage="1" showErrorMessage="1" sqref="D19:D33 D35:D46 D48:D57 D59:D88" xr:uid="{00000000-0002-0000-0100-000000000000}">
      <formula1>$B$93:$B$95</formula1>
      <formula2>0</formula2>
    </dataValidation>
    <dataValidation type="list" allowBlank="1" showInputMessage="1" showErrorMessage="1" sqref="E19:E33 E35:E46 E48:E57 E59:E88" xr:uid="{00000000-0002-0000-0100-000001000000}">
      <formula1>$B$97:$B$98</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74"/>
  <sheetViews>
    <sheetView showGridLines="0" topLeftCell="A34" zoomScale="110" zoomScaleNormal="110" workbookViewId="0">
      <selection activeCell="A35" sqref="A35"/>
    </sheetView>
  </sheetViews>
  <sheetFormatPr baseColWidth="10" defaultColWidth="11.44140625" defaultRowHeight="13.8" x14ac:dyDescent="0.3"/>
  <cols>
    <col min="1" max="1" width="4.109375" customWidth="1"/>
    <col min="2" max="2" width="28.5546875" customWidth="1"/>
    <col min="3" max="7" width="13" customWidth="1"/>
    <col min="8" max="8" width="31.44140625" style="51" customWidth="1"/>
    <col min="9" max="9" width="14.6640625" customWidth="1"/>
    <col min="10" max="10" width="11.88671875" customWidth="1"/>
    <col min="11" max="11" width="14" customWidth="1"/>
    <col min="12" max="12" width="15.33203125" style="52" customWidth="1"/>
    <col min="13" max="13" width="4.88671875" customWidth="1"/>
  </cols>
  <sheetData>
    <row r="1" spans="2:17" ht="12.75" customHeight="1" x14ac:dyDescent="0.3"/>
    <row r="2" spans="2:17" ht="48.75" customHeight="1" x14ac:dyDescent="0.25">
      <c r="B2" s="157"/>
      <c r="C2" s="158" t="s">
        <v>16</v>
      </c>
      <c r="D2" s="158"/>
      <c r="E2" s="158"/>
      <c r="F2" s="158"/>
      <c r="G2" s="158"/>
      <c r="H2" s="158"/>
      <c r="I2" s="158"/>
      <c r="J2" s="158"/>
      <c r="K2" s="159" t="s">
        <v>1</v>
      </c>
      <c r="L2" s="159"/>
    </row>
    <row r="3" spans="2:17" ht="42" customHeight="1" x14ac:dyDescent="0.25">
      <c r="B3" s="157"/>
      <c r="C3" s="158"/>
      <c r="D3" s="158"/>
      <c r="E3" s="158"/>
      <c r="F3" s="158"/>
      <c r="G3" s="158"/>
      <c r="H3" s="158"/>
      <c r="I3" s="158"/>
      <c r="J3" s="158"/>
      <c r="K3" s="159"/>
      <c r="L3" s="159"/>
    </row>
    <row r="4" spans="2:17" ht="36.75" customHeight="1" x14ac:dyDescent="0.25">
      <c r="B4" s="157"/>
      <c r="C4" s="158"/>
      <c r="D4" s="158"/>
      <c r="E4" s="158"/>
      <c r="F4" s="158"/>
      <c r="G4" s="158"/>
      <c r="H4" s="158"/>
      <c r="I4" s="158"/>
      <c r="J4" s="158"/>
      <c r="K4" s="159"/>
      <c r="L4" s="159"/>
    </row>
    <row r="5" spans="2:17" ht="24.75" customHeight="1" x14ac:dyDescent="0.3">
      <c r="C5" s="1"/>
      <c r="D5" s="2"/>
      <c r="E5" s="2"/>
      <c r="F5" s="2"/>
      <c r="G5" s="2"/>
    </row>
    <row r="6" spans="2:17" ht="103.5" customHeight="1" x14ac:dyDescent="0.25">
      <c r="B6" s="175" t="s">
        <v>108</v>
      </c>
      <c r="C6" s="175"/>
      <c r="D6" s="175"/>
      <c r="E6" s="175"/>
      <c r="F6" s="175"/>
      <c r="G6" s="175"/>
      <c r="H6" s="175"/>
      <c r="I6" s="175"/>
      <c r="J6" s="175"/>
      <c r="K6" s="175"/>
      <c r="L6" s="175"/>
      <c r="M6" s="53"/>
      <c r="N6" s="53"/>
      <c r="O6" s="53"/>
      <c r="P6" s="53"/>
      <c r="Q6" s="53"/>
    </row>
    <row r="7" spans="2:17" ht="24.75" customHeight="1" x14ac:dyDescent="0.25">
      <c r="B7" s="176" t="s">
        <v>19</v>
      </c>
      <c r="C7" s="176"/>
      <c r="D7" s="176"/>
      <c r="E7" s="176"/>
      <c r="F7" s="176"/>
      <c r="G7" s="176"/>
      <c r="H7" s="176"/>
      <c r="I7" s="176"/>
      <c r="J7" s="176"/>
      <c r="K7" s="176"/>
      <c r="L7" s="176"/>
    </row>
    <row r="8" spans="2:17" ht="18" customHeight="1" x14ac:dyDescent="0.3">
      <c r="B8" s="54" t="s">
        <v>109</v>
      </c>
      <c r="C8" s="55"/>
      <c r="D8" s="55"/>
      <c r="E8" s="55"/>
      <c r="F8" s="55"/>
      <c r="G8" s="55"/>
      <c r="H8" s="55"/>
      <c r="I8" s="55"/>
      <c r="J8" s="55"/>
      <c r="K8" s="55"/>
      <c r="L8" s="56"/>
    </row>
    <row r="9" spans="2:17" ht="15" customHeight="1" x14ac:dyDescent="0.3">
      <c r="B9" s="54" t="s">
        <v>110</v>
      </c>
      <c r="C9" s="57"/>
      <c r="D9" s="57"/>
      <c r="E9" s="57"/>
      <c r="F9" s="57"/>
      <c r="G9" s="57"/>
      <c r="H9" s="57"/>
      <c r="I9" s="58"/>
      <c r="J9" s="57"/>
      <c r="K9" s="57"/>
      <c r="L9" s="59"/>
    </row>
    <row r="10" spans="2:17" ht="15" customHeight="1" x14ac:dyDescent="0.3">
      <c r="B10" s="54" t="s">
        <v>111</v>
      </c>
      <c r="C10" s="57"/>
      <c r="D10" s="57"/>
      <c r="E10" s="57"/>
      <c r="F10" s="57"/>
      <c r="G10" s="57"/>
      <c r="H10" s="57"/>
      <c r="I10" s="57"/>
      <c r="J10" s="57"/>
      <c r="K10" s="57"/>
      <c r="L10" s="59"/>
    </row>
    <row r="11" spans="2:17" ht="15" customHeight="1" x14ac:dyDescent="0.3">
      <c r="B11" s="54" t="s">
        <v>112</v>
      </c>
      <c r="C11" s="57"/>
      <c r="D11" s="57"/>
      <c r="E11" s="57"/>
      <c r="F11" s="57"/>
      <c r="G11" s="57"/>
      <c r="H11" s="57"/>
      <c r="I11" s="57"/>
      <c r="J11" s="57"/>
      <c r="K11" s="57"/>
      <c r="L11" s="59"/>
    </row>
    <row r="12" spans="2:17" ht="18" customHeight="1" x14ac:dyDescent="0.25">
      <c r="B12" s="177" t="s">
        <v>113</v>
      </c>
      <c r="C12" s="177"/>
      <c r="D12" s="177"/>
      <c r="E12" s="177"/>
      <c r="F12" s="177"/>
      <c r="G12" s="177"/>
      <c r="H12" s="177"/>
      <c r="I12" s="177"/>
      <c r="J12" s="177"/>
      <c r="K12" s="177"/>
      <c r="L12" s="177"/>
    </row>
    <row r="13" spans="2:17" ht="15" customHeight="1" x14ac:dyDescent="0.3">
      <c r="B13" s="54" t="s">
        <v>114</v>
      </c>
      <c r="C13" s="57"/>
      <c r="D13" s="57"/>
      <c r="E13" s="57"/>
      <c r="F13" s="57"/>
      <c r="G13" s="57"/>
      <c r="H13" s="57"/>
      <c r="I13" s="57"/>
      <c r="J13" s="57"/>
      <c r="K13" s="57"/>
      <c r="L13" s="59"/>
    </row>
    <row r="14" spans="2:17" ht="7.5" customHeight="1" x14ac:dyDescent="0.25">
      <c r="B14" s="60"/>
      <c r="C14" s="61"/>
      <c r="D14" s="61"/>
      <c r="E14" s="61"/>
      <c r="F14" s="61"/>
      <c r="G14" s="61"/>
      <c r="H14" s="61"/>
      <c r="I14" s="61"/>
      <c r="J14" s="61"/>
      <c r="K14" s="61"/>
      <c r="L14" s="62"/>
    </row>
    <row r="15" spans="2:17" ht="33.75" customHeight="1" x14ac:dyDescent="0.25">
      <c r="B15" s="178" t="s">
        <v>115</v>
      </c>
      <c r="C15" s="178"/>
      <c r="D15" s="178"/>
      <c r="E15" s="178"/>
      <c r="F15" s="178"/>
      <c r="G15" s="178"/>
      <c r="H15" s="179" t="s">
        <v>116</v>
      </c>
      <c r="I15" s="179"/>
      <c r="J15" s="179"/>
      <c r="K15" s="179"/>
      <c r="L15" s="179"/>
    </row>
    <row r="16" spans="2:17" ht="40.5" customHeight="1" x14ac:dyDescent="0.25">
      <c r="B16" s="63" t="s">
        <v>117</v>
      </c>
      <c r="C16" s="180" t="s">
        <v>118</v>
      </c>
      <c r="D16" s="180"/>
      <c r="E16" s="180"/>
      <c r="F16" s="180"/>
      <c r="G16" s="180"/>
      <c r="H16" s="64" t="s">
        <v>119</v>
      </c>
      <c r="I16" s="64" t="s">
        <v>120</v>
      </c>
      <c r="J16" s="64" t="s">
        <v>121</v>
      </c>
      <c r="K16" s="64" t="s">
        <v>122</v>
      </c>
      <c r="L16" s="65" t="s">
        <v>123</v>
      </c>
    </row>
    <row r="17" spans="2:12" ht="53.25" customHeight="1" x14ac:dyDescent="0.25">
      <c r="B17" s="66" t="s">
        <v>25</v>
      </c>
      <c r="C17" s="181" t="s">
        <v>26</v>
      </c>
      <c r="D17" s="181"/>
      <c r="E17" s="181"/>
      <c r="F17" s="181"/>
      <c r="G17" s="181"/>
      <c r="H17" s="67" t="s">
        <v>124</v>
      </c>
      <c r="I17" s="68">
        <v>1</v>
      </c>
      <c r="J17" s="69">
        <v>1</v>
      </c>
      <c r="K17" s="69">
        <f>I17+J17</f>
        <v>2</v>
      </c>
      <c r="L17" s="70" t="str">
        <f t="shared" ref="L17:L42" si="0">IF(K17&lt;=4,"BAJO",IF(K17=5,"MEDIO",IF(K17=6,"ALTO",IF(K17=7,"ALTO","EXTREMO"))))</f>
        <v>BAJO</v>
      </c>
    </row>
    <row r="18" spans="2:12" ht="53.25" customHeight="1" x14ac:dyDescent="0.25">
      <c r="B18" s="66" t="s">
        <v>25</v>
      </c>
      <c r="C18" s="182" t="s">
        <v>30</v>
      </c>
      <c r="D18" s="182"/>
      <c r="E18" s="182"/>
      <c r="F18" s="182"/>
      <c r="G18" s="182"/>
      <c r="H18" s="71" t="s">
        <v>125</v>
      </c>
      <c r="I18" s="68">
        <v>1</v>
      </c>
      <c r="J18" s="69">
        <v>1</v>
      </c>
      <c r="K18" s="69">
        <f t="shared" ref="K18:K42" si="1">+I18+J18</f>
        <v>2</v>
      </c>
      <c r="L18" s="72" t="str">
        <f t="shared" si="0"/>
        <v>BAJO</v>
      </c>
    </row>
    <row r="19" spans="2:12" ht="65.25" customHeight="1" x14ac:dyDescent="0.25">
      <c r="B19" s="66" t="s">
        <v>25</v>
      </c>
      <c r="C19" s="182" t="s">
        <v>31</v>
      </c>
      <c r="D19" s="182"/>
      <c r="E19" s="182"/>
      <c r="F19" s="182"/>
      <c r="G19" s="182"/>
      <c r="H19" s="71" t="s">
        <v>126</v>
      </c>
      <c r="I19" s="68">
        <v>1</v>
      </c>
      <c r="J19" s="69">
        <v>1</v>
      </c>
      <c r="K19" s="69">
        <f t="shared" si="1"/>
        <v>2</v>
      </c>
      <c r="L19" s="72" t="str">
        <f t="shared" si="0"/>
        <v>BAJO</v>
      </c>
    </row>
    <row r="20" spans="2:12" ht="53.25" customHeight="1" x14ac:dyDescent="0.25">
      <c r="B20" s="66" t="s">
        <v>25</v>
      </c>
      <c r="C20" s="182" t="s">
        <v>41</v>
      </c>
      <c r="D20" s="182"/>
      <c r="E20" s="182"/>
      <c r="F20" s="182"/>
      <c r="G20" s="182"/>
      <c r="H20" s="71" t="s">
        <v>127</v>
      </c>
      <c r="I20" s="68">
        <v>1</v>
      </c>
      <c r="J20" s="69">
        <v>1</v>
      </c>
      <c r="K20" s="69">
        <f t="shared" si="1"/>
        <v>2</v>
      </c>
      <c r="L20" s="72" t="str">
        <f t="shared" si="0"/>
        <v>BAJO</v>
      </c>
    </row>
    <row r="21" spans="2:12" ht="80.25" customHeight="1" x14ac:dyDescent="0.25">
      <c r="B21" s="66" t="s">
        <v>25</v>
      </c>
      <c r="C21" s="182" t="s">
        <v>37</v>
      </c>
      <c r="D21" s="182"/>
      <c r="E21" s="182"/>
      <c r="F21" s="182"/>
      <c r="G21" s="182"/>
      <c r="H21" s="71" t="s">
        <v>128</v>
      </c>
      <c r="I21" s="68">
        <v>1</v>
      </c>
      <c r="J21" s="69">
        <v>2</v>
      </c>
      <c r="K21" s="69">
        <f t="shared" si="1"/>
        <v>3</v>
      </c>
      <c r="L21" s="72" t="str">
        <f t="shared" si="0"/>
        <v>BAJO</v>
      </c>
    </row>
    <row r="22" spans="2:12" ht="53.25" customHeight="1" x14ac:dyDescent="0.25">
      <c r="B22" s="66" t="s">
        <v>25</v>
      </c>
      <c r="C22" s="182" t="s">
        <v>43</v>
      </c>
      <c r="D22" s="182"/>
      <c r="E22" s="182"/>
      <c r="F22" s="182"/>
      <c r="G22" s="182"/>
      <c r="H22" s="71" t="s">
        <v>129</v>
      </c>
      <c r="I22" s="68">
        <v>1</v>
      </c>
      <c r="J22" s="69">
        <v>1</v>
      </c>
      <c r="K22" s="69">
        <f t="shared" si="1"/>
        <v>2</v>
      </c>
      <c r="L22" s="72" t="str">
        <f t="shared" si="0"/>
        <v>BAJO</v>
      </c>
    </row>
    <row r="23" spans="2:12" ht="80.25" customHeight="1" x14ac:dyDescent="0.25">
      <c r="B23" s="73" t="s">
        <v>47</v>
      </c>
      <c r="C23" s="182" t="s">
        <v>48</v>
      </c>
      <c r="D23" s="182"/>
      <c r="E23" s="182"/>
      <c r="F23" s="182"/>
      <c r="G23" s="182"/>
      <c r="H23" s="71" t="s">
        <v>130</v>
      </c>
      <c r="I23" s="68">
        <v>2</v>
      </c>
      <c r="J23" s="69">
        <v>3</v>
      </c>
      <c r="K23" s="69">
        <f t="shared" si="1"/>
        <v>5</v>
      </c>
      <c r="L23" s="72" t="str">
        <f t="shared" si="0"/>
        <v>MEDIO</v>
      </c>
    </row>
    <row r="24" spans="2:12" ht="53.25" customHeight="1" x14ac:dyDescent="0.25">
      <c r="B24" s="73" t="s">
        <v>47</v>
      </c>
      <c r="C24" s="182" t="s">
        <v>51</v>
      </c>
      <c r="D24" s="182"/>
      <c r="E24" s="182"/>
      <c r="F24" s="182"/>
      <c r="G24" s="182"/>
      <c r="H24" s="71" t="s">
        <v>131</v>
      </c>
      <c r="I24" s="68">
        <v>2</v>
      </c>
      <c r="J24" s="69">
        <v>4</v>
      </c>
      <c r="K24" s="69">
        <f t="shared" si="1"/>
        <v>6</v>
      </c>
      <c r="L24" s="72" t="str">
        <f t="shared" si="0"/>
        <v>ALTO</v>
      </c>
    </row>
    <row r="25" spans="2:12" ht="53.25" customHeight="1" x14ac:dyDescent="0.25">
      <c r="B25" s="73" t="s">
        <v>47</v>
      </c>
      <c r="C25" s="182" t="s">
        <v>52</v>
      </c>
      <c r="D25" s="182"/>
      <c r="E25" s="182"/>
      <c r="F25" s="182"/>
      <c r="G25" s="182"/>
      <c r="H25" s="71" t="s">
        <v>132</v>
      </c>
      <c r="I25" s="68">
        <v>1</v>
      </c>
      <c r="J25" s="69">
        <v>2</v>
      </c>
      <c r="K25" s="69">
        <f t="shared" si="1"/>
        <v>3</v>
      </c>
      <c r="L25" s="72" t="str">
        <f t="shared" si="0"/>
        <v>BAJO</v>
      </c>
    </row>
    <row r="26" spans="2:12" ht="53.25" customHeight="1" x14ac:dyDescent="0.25">
      <c r="B26" s="73" t="s">
        <v>47</v>
      </c>
      <c r="C26" s="182" t="s">
        <v>55</v>
      </c>
      <c r="D26" s="182"/>
      <c r="E26" s="182"/>
      <c r="F26" s="182"/>
      <c r="G26" s="182"/>
      <c r="H26" s="71" t="s">
        <v>133</v>
      </c>
      <c r="I26" s="68">
        <v>2</v>
      </c>
      <c r="J26" s="69">
        <v>4</v>
      </c>
      <c r="K26" s="69">
        <f t="shared" si="1"/>
        <v>6</v>
      </c>
      <c r="L26" s="72" t="str">
        <f t="shared" si="0"/>
        <v>ALTO</v>
      </c>
    </row>
    <row r="27" spans="2:12" ht="53.25" customHeight="1" x14ac:dyDescent="0.25">
      <c r="B27" s="73" t="s">
        <v>47</v>
      </c>
      <c r="C27" s="182" t="s">
        <v>56</v>
      </c>
      <c r="D27" s="182"/>
      <c r="E27" s="182"/>
      <c r="F27" s="182"/>
      <c r="G27" s="182"/>
      <c r="H27" s="71" t="s">
        <v>134</v>
      </c>
      <c r="I27" s="68">
        <v>1</v>
      </c>
      <c r="J27" s="69">
        <v>5</v>
      </c>
      <c r="K27" s="69">
        <f t="shared" si="1"/>
        <v>6</v>
      </c>
      <c r="L27" s="72" t="str">
        <f t="shared" si="0"/>
        <v>ALTO</v>
      </c>
    </row>
    <row r="28" spans="2:12" ht="53.25" customHeight="1" x14ac:dyDescent="0.25">
      <c r="B28" s="73" t="s">
        <v>47</v>
      </c>
      <c r="C28" s="182" t="s">
        <v>60</v>
      </c>
      <c r="D28" s="182"/>
      <c r="E28" s="182"/>
      <c r="F28" s="182"/>
      <c r="G28" s="182"/>
      <c r="H28" s="71" t="s">
        <v>135</v>
      </c>
      <c r="I28" s="68">
        <v>1</v>
      </c>
      <c r="J28" s="69">
        <v>2</v>
      </c>
      <c r="K28" s="69">
        <f t="shared" si="1"/>
        <v>3</v>
      </c>
      <c r="L28" s="72" t="str">
        <f t="shared" si="0"/>
        <v>BAJO</v>
      </c>
    </row>
    <row r="29" spans="2:12" ht="53.25" customHeight="1" x14ac:dyDescent="0.25">
      <c r="B29" s="73" t="s">
        <v>61</v>
      </c>
      <c r="C29" s="182" t="s">
        <v>63</v>
      </c>
      <c r="D29" s="182"/>
      <c r="E29" s="182"/>
      <c r="F29" s="182"/>
      <c r="G29" s="182"/>
      <c r="H29" s="71" t="s">
        <v>136</v>
      </c>
      <c r="I29" s="68">
        <v>2</v>
      </c>
      <c r="J29" s="69">
        <v>3</v>
      </c>
      <c r="K29" s="69">
        <f t="shared" si="1"/>
        <v>5</v>
      </c>
      <c r="L29" s="72" t="str">
        <f t="shared" si="0"/>
        <v>MEDIO</v>
      </c>
    </row>
    <row r="30" spans="2:12" ht="70.5" customHeight="1" x14ac:dyDescent="0.25">
      <c r="B30" s="73" t="s">
        <v>61</v>
      </c>
      <c r="C30" s="182" t="s">
        <v>52</v>
      </c>
      <c r="D30" s="182"/>
      <c r="E30" s="182"/>
      <c r="F30" s="182"/>
      <c r="G30" s="182"/>
      <c r="H30" s="71" t="s">
        <v>137</v>
      </c>
      <c r="I30" s="68">
        <v>1</v>
      </c>
      <c r="J30" s="69">
        <v>3</v>
      </c>
      <c r="K30" s="69">
        <f t="shared" si="1"/>
        <v>4</v>
      </c>
      <c r="L30" s="72" t="str">
        <f t="shared" si="0"/>
        <v>BAJO</v>
      </c>
    </row>
    <row r="31" spans="2:12" ht="53.25" customHeight="1" x14ac:dyDescent="0.25">
      <c r="B31" s="73" t="s">
        <v>61</v>
      </c>
      <c r="C31" s="182" t="s">
        <v>68</v>
      </c>
      <c r="D31" s="182"/>
      <c r="E31" s="182"/>
      <c r="F31" s="182"/>
      <c r="G31" s="182"/>
      <c r="H31" s="71" t="s">
        <v>138</v>
      </c>
      <c r="I31" s="68">
        <v>2</v>
      </c>
      <c r="J31" s="69">
        <v>4</v>
      </c>
      <c r="K31" s="69">
        <f t="shared" si="1"/>
        <v>6</v>
      </c>
      <c r="L31" s="72" t="str">
        <f t="shared" si="0"/>
        <v>ALTO</v>
      </c>
    </row>
    <row r="32" spans="2:12" ht="69" customHeight="1" x14ac:dyDescent="0.25">
      <c r="B32" s="73" t="s">
        <v>61</v>
      </c>
      <c r="C32" s="182" t="s">
        <v>64</v>
      </c>
      <c r="D32" s="182"/>
      <c r="E32" s="182"/>
      <c r="F32" s="182"/>
      <c r="G32" s="182"/>
      <c r="H32" s="71" t="s">
        <v>139</v>
      </c>
      <c r="I32" s="68">
        <v>1</v>
      </c>
      <c r="J32" s="69">
        <v>2</v>
      </c>
      <c r="K32" s="69">
        <f t="shared" si="1"/>
        <v>3</v>
      </c>
      <c r="L32" s="72" t="str">
        <f t="shared" si="0"/>
        <v>BAJO</v>
      </c>
    </row>
    <row r="33" spans="2:14" ht="63.75" customHeight="1" x14ac:dyDescent="0.25">
      <c r="B33" s="73" t="s">
        <v>61</v>
      </c>
      <c r="C33" s="182" t="s">
        <v>65</v>
      </c>
      <c r="D33" s="182"/>
      <c r="E33" s="182"/>
      <c r="F33" s="182"/>
      <c r="G33" s="182"/>
      <c r="H33" s="71" t="s">
        <v>140</v>
      </c>
      <c r="I33" s="68">
        <v>2</v>
      </c>
      <c r="J33" s="69">
        <v>4</v>
      </c>
      <c r="K33" s="69">
        <f t="shared" si="1"/>
        <v>6</v>
      </c>
      <c r="L33" s="72" t="str">
        <f t="shared" si="0"/>
        <v>ALTO</v>
      </c>
    </row>
    <row r="34" spans="2:14" ht="85.5" customHeight="1" x14ac:dyDescent="0.25">
      <c r="B34" s="73" t="s">
        <v>71</v>
      </c>
      <c r="C34" s="182" t="s">
        <v>87</v>
      </c>
      <c r="D34" s="182"/>
      <c r="E34" s="182"/>
      <c r="F34" s="182"/>
      <c r="G34" s="182"/>
      <c r="H34" s="71" t="s">
        <v>141</v>
      </c>
      <c r="I34" s="68">
        <v>1</v>
      </c>
      <c r="J34" s="69">
        <v>5</v>
      </c>
      <c r="K34" s="69">
        <f t="shared" si="1"/>
        <v>6</v>
      </c>
      <c r="L34" s="72" t="str">
        <f t="shared" si="0"/>
        <v>ALTO</v>
      </c>
    </row>
    <row r="35" spans="2:14" ht="79.5" customHeight="1" x14ac:dyDescent="0.25">
      <c r="B35" s="73" t="s">
        <v>71</v>
      </c>
      <c r="C35" s="182" t="s">
        <v>73</v>
      </c>
      <c r="D35" s="182"/>
      <c r="E35" s="182"/>
      <c r="F35" s="182"/>
      <c r="G35" s="182"/>
      <c r="H35" s="74" t="s">
        <v>142</v>
      </c>
      <c r="I35" s="68">
        <v>3</v>
      </c>
      <c r="J35" s="69">
        <v>5</v>
      </c>
      <c r="K35" s="69">
        <f t="shared" si="1"/>
        <v>8</v>
      </c>
      <c r="L35" s="72" t="str">
        <f t="shared" si="0"/>
        <v>EXTREMO</v>
      </c>
    </row>
    <row r="36" spans="2:14" ht="84" customHeight="1" x14ac:dyDescent="0.25">
      <c r="B36" s="73" t="s">
        <v>71</v>
      </c>
      <c r="C36" s="182" t="s">
        <v>102</v>
      </c>
      <c r="D36" s="182"/>
      <c r="E36" s="182"/>
      <c r="F36" s="182"/>
      <c r="G36" s="182"/>
      <c r="H36" s="71" t="s">
        <v>143</v>
      </c>
      <c r="I36" s="68">
        <v>2</v>
      </c>
      <c r="J36" s="69">
        <v>4</v>
      </c>
      <c r="K36" s="69">
        <f t="shared" si="1"/>
        <v>6</v>
      </c>
      <c r="L36" s="72" t="str">
        <f t="shared" si="0"/>
        <v>ALTO</v>
      </c>
    </row>
    <row r="37" spans="2:14" ht="53.25" customHeight="1" x14ac:dyDescent="0.25">
      <c r="B37" s="73" t="s">
        <v>71</v>
      </c>
      <c r="C37" s="182" t="s">
        <v>75</v>
      </c>
      <c r="D37" s="182"/>
      <c r="E37" s="182"/>
      <c r="F37" s="182"/>
      <c r="G37" s="182"/>
      <c r="H37" s="74" t="s">
        <v>144</v>
      </c>
      <c r="I37" s="68">
        <v>1</v>
      </c>
      <c r="J37" s="69">
        <v>2</v>
      </c>
      <c r="K37" s="69">
        <f t="shared" si="1"/>
        <v>3</v>
      </c>
      <c r="L37" s="72" t="str">
        <f t="shared" si="0"/>
        <v>BAJO</v>
      </c>
    </row>
    <row r="38" spans="2:14" ht="78" customHeight="1" x14ac:dyDescent="0.25">
      <c r="B38" s="73" t="s">
        <v>71</v>
      </c>
      <c r="C38" s="182" t="s">
        <v>93</v>
      </c>
      <c r="D38" s="182"/>
      <c r="E38" s="182"/>
      <c r="F38" s="182"/>
      <c r="G38" s="182"/>
      <c r="H38" s="74" t="s">
        <v>145</v>
      </c>
      <c r="I38" s="68">
        <v>1</v>
      </c>
      <c r="J38" s="69">
        <v>2</v>
      </c>
      <c r="K38" s="69">
        <f t="shared" si="1"/>
        <v>3</v>
      </c>
      <c r="L38" s="72" t="str">
        <f t="shared" si="0"/>
        <v>BAJO</v>
      </c>
    </row>
    <row r="39" spans="2:14" ht="84" customHeight="1" x14ac:dyDescent="0.25">
      <c r="B39" s="73" t="s">
        <v>71</v>
      </c>
      <c r="C39" s="182" t="s">
        <v>77</v>
      </c>
      <c r="D39" s="182"/>
      <c r="E39" s="182"/>
      <c r="F39" s="182"/>
      <c r="G39" s="182"/>
      <c r="H39" s="156" t="s">
        <v>146</v>
      </c>
      <c r="I39" s="68">
        <v>2</v>
      </c>
      <c r="J39" s="69">
        <v>2</v>
      </c>
      <c r="K39" s="69">
        <f t="shared" si="1"/>
        <v>4</v>
      </c>
      <c r="L39" s="72" t="str">
        <f t="shared" si="0"/>
        <v>BAJO</v>
      </c>
    </row>
    <row r="40" spans="2:14" ht="76.5" customHeight="1" x14ac:dyDescent="0.25">
      <c r="B40" s="73" t="s">
        <v>71</v>
      </c>
      <c r="C40" s="182" t="s">
        <v>81</v>
      </c>
      <c r="D40" s="182"/>
      <c r="E40" s="182"/>
      <c r="F40" s="182"/>
      <c r="G40" s="182"/>
      <c r="H40" s="74" t="s">
        <v>147</v>
      </c>
      <c r="I40" s="68">
        <v>1</v>
      </c>
      <c r="J40" s="69">
        <v>1</v>
      </c>
      <c r="K40" s="69">
        <f t="shared" si="1"/>
        <v>2</v>
      </c>
      <c r="L40" s="72" t="str">
        <f t="shared" si="0"/>
        <v>BAJO</v>
      </c>
    </row>
    <row r="41" spans="2:14" ht="75.75" customHeight="1" x14ac:dyDescent="0.25">
      <c r="B41" s="73" t="s">
        <v>71</v>
      </c>
      <c r="C41" s="182" t="s">
        <v>92</v>
      </c>
      <c r="D41" s="182"/>
      <c r="E41" s="182"/>
      <c r="F41" s="182"/>
      <c r="G41" s="182"/>
      <c r="H41" s="74" t="s">
        <v>148</v>
      </c>
      <c r="I41" s="68">
        <v>2</v>
      </c>
      <c r="J41" s="69">
        <v>3</v>
      </c>
      <c r="K41" s="69">
        <f t="shared" si="1"/>
        <v>5</v>
      </c>
      <c r="L41" s="72" t="str">
        <f t="shared" si="0"/>
        <v>MEDIO</v>
      </c>
    </row>
    <row r="42" spans="2:14" ht="93" customHeight="1" x14ac:dyDescent="0.25">
      <c r="B42" s="73" t="s">
        <v>71</v>
      </c>
      <c r="C42" s="182" t="s">
        <v>107</v>
      </c>
      <c r="D42" s="182"/>
      <c r="E42" s="182"/>
      <c r="F42" s="182"/>
      <c r="G42" s="182"/>
      <c r="H42" s="74" t="s">
        <v>149</v>
      </c>
      <c r="I42" s="75">
        <v>1</v>
      </c>
      <c r="J42" s="76">
        <v>2</v>
      </c>
      <c r="K42" s="76">
        <f t="shared" si="1"/>
        <v>3</v>
      </c>
      <c r="L42" s="77" t="str">
        <f t="shared" si="0"/>
        <v>BAJO</v>
      </c>
    </row>
    <row r="43" spans="2:14" ht="12.75" customHeight="1" x14ac:dyDescent="0.25">
      <c r="B43" s="78"/>
      <c r="C43" s="79"/>
      <c r="D43" s="79"/>
      <c r="E43" s="79"/>
      <c r="F43" s="79"/>
      <c r="G43" s="79"/>
      <c r="H43" s="79"/>
      <c r="I43" s="79"/>
      <c r="J43" s="79"/>
      <c r="K43" s="79"/>
      <c r="L43" s="80"/>
    </row>
    <row r="44" spans="2:14" ht="12.75" customHeight="1" x14ac:dyDescent="0.25">
      <c r="B44" s="81"/>
      <c r="C44" s="183"/>
      <c r="D44" s="183"/>
      <c r="E44" s="183"/>
      <c r="F44" s="49"/>
      <c r="G44" s="49"/>
      <c r="H44" s="184"/>
      <c r="I44" s="184"/>
      <c r="J44" s="49"/>
      <c r="K44" s="49"/>
      <c r="L44" s="82"/>
    </row>
    <row r="45" spans="2:14" ht="19.5" customHeight="1" x14ac:dyDescent="0.25">
      <c r="B45" s="185" t="s">
        <v>150</v>
      </c>
      <c r="C45" s="186" t="s">
        <v>151</v>
      </c>
      <c r="D45" s="186"/>
      <c r="E45" s="84" t="s">
        <v>152</v>
      </c>
      <c r="F45" s="49"/>
      <c r="G45" s="187" t="s">
        <v>121</v>
      </c>
      <c r="H45" s="83" t="s">
        <v>153</v>
      </c>
      <c r="I45" s="83" t="s">
        <v>152</v>
      </c>
      <c r="J45" s="49"/>
      <c r="K45" s="49"/>
      <c r="L45" s="82"/>
    </row>
    <row r="46" spans="2:14" ht="21" customHeight="1" x14ac:dyDescent="0.25">
      <c r="B46" s="185"/>
      <c r="C46" s="188" t="s">
        <v>154</v>
      </c>
      <c r="D46" s="188"/>
      <c r="E46" s="85">
        <v>1</v>
      </c>
      <c r="F46" s="49"/>
      <c r="G46" s="187"/>
      <c r="H46" s="85" t="s">
        <v>155</v>
      </c>
      <c r="I46" s="86">
        <v>1</v>
      </c>
      <c r="J46" s="49"/>
      <c r="K46" s="49"/>
      <c r="L46" s="82"/>
    </row>
    <row r="47" spans="2:14" ht="15.75" customHeight="1" x14ac:dyDescent="0.25">
      <c r="B47" s="185"/>
      <c r="C47" s="188" t="s">
        <v>156</v>
      </c>
      <c r="D47" s="188"/>
      <c r="E47" s="85">
        <v>2</v>
      </c>
      <c r="F47" s="49"/>
      <c r="G47" s="187"/>
      <c r="H47" s="85" t="s">
        <v>157</v>
      </c>
      <c r="I47" s="86">
        <v>2</v>
      </c>
      <c r="J47" s="49"/>
      <c r="K47" s="49"/>
      <c r="L47" s="82"/>
      <c r="N47" s="87"/>
    </row>
    <row r="48" spans="2:14" ht="24.75" customHeight="1" x14ac:dyDescent="0.25">
      <c r="B48" s="185"/>
      <c r="C48" s="188" t="s">
        <v>158</v>
      </c>
      <c r="D48" s="188"/>
      <c r="E48" s="85">
        <v>3</v>
      </c>
      <c r="F48" s="49"/>
      <c r="G48" s="187"/>
      <c r="H48" s="85" t="s">
        <v>159</v>
      </c>
      <c r="I48" s="86">
        <v>3</v>
      </c>
      <c r="J48" s="49"/>
      <c r="K48" s="49"/>
      <c r="L48" s="82"/>
    </row>
    <row r="49" spans="2:12" ht="18" customHeight="1" x14ac:dyDescent="0.25">
      <c r="B49" s="185"/>
      <c r="C49" s="188" t="s">
        <v>160</v>
      </c>
      <c r="D49" s="188"/>
      <c r="E49" s="85">
        <v>4</v>
      </c>
      <c r="F49" s="49"/>
      <c r="G49" s="187"/>
      <c r="H49" s="85" t="s">
        <v>161</v>
      </c>
      <c r="I49" s="86">
        <v>4</v>
      </c>
      <c r="J49" s="49"/>
      <c r="K49" s="49"/>
      <c r="L49" s="82"/>
    </row>
    <row r="50" spans="2:12" ht="29.25" customHeight="1" x14ac:dyDescent="0.25">
      <c r="B50" s="185"/>
      <c r="C50" s="188" t="s">
        <v>162</v>
      </c>
      <c r="D50" s="188"/>
      <c r="E50" s="85">
        <v>5</v>
      </c>
      <c r="F50" s="49"/>
      <c r="G50" s="187"/>
      <c r="H50" s="85" t="s">
        <v>163</v>
      </c>
      <c r="I50" s="86">
        <v>5</v>
      </c>
      <c r="J50" s="49"/>
      <c r="K50" s="49"/>
      <c r="L50" s="82"/>
    </row>
    <row r="51" spans="2:12" ht="16.5" customHeight="1" x14ac:dyDescent="0.25">
      <c r="B51" s="88"/>
      <c r="C51" s="89"/>
      <c r="D51" s="89"/>
      <c r="E51" s="89"/>
      <c r="F51" s="49"/>
      <c r="G51" s="89"/>
      <c r="H51" s="89"/>
      <c r="I51" s="89"/>
      <c r="J51" s="89"/>
      <c r="K51" s="89"/>
      <c r="L51" s="82"/>
    </row>
    <row r="52" spans="2:12" ht="16.5" customHeight="1" x14ac:dyDescent="0.25">
      <c r="B52" s="88"/>
      <c r="C52" s="184" t="s">
        <v>164</v>
      </c>
      <c r="D52" s="184"/>
      <c r="E52" s="184"/>
      <c r="F52" s="184"/>
      <c r="G52" s="184"/>
      <c r="H52" s="184"/>
      <c r="I52" s="184"/>
      <c r="J52" s="184"/>
      <c r="K52" s="184"/>
      <c r="L52" s="82"/>
    </row>
    <row r="53" spans="2:12" ht="87.75" customHeight="1" x14ac:dyDescent="0.25">
      <c r="B53" s="88"/>
      <c r="C53" s="188" t="s">
        <v>165</v>
      </c>
      <c r="D53" s="188"/>
      <c r="E53" s="188"/>
      <c r="F53" s="85" t="s">
        <v>166</v>
      </c>
      <c r="G53" s="85" t="s">
        <v>167</v>
      </c>
      <c r="H53" s="85" t="s">
        <v>168</v>
      </c>
      <c r="I53" s="188" t="s">
        <v>169</v>
      </c>
      <c r="J53" s="188"/>
      <c r="K53" s="188" t="s">
        <v>170</v>
      </c>
      <c r="L53" s="188"/>
    </row>
    <row r="54" spans="2:12" ht="94.5" customHeight="1" x14ac:dyDescent="0.25">
      <c r="B54" s="88"/>
      <c r="C54" s="188" t="s">
        <v>171</v>
      </c>
      <c r="D54" s="188"/>
      <c r="E54" s="188"/>
      <c r="F54" s="85" t="s">
        <v>172</v>
      </c>
      <c r="G54" s="85" t="s">
        <v>173</v>
      </c>
      <c r="H54" s="85" t="s">
        <v>174</v>
      </c>
      <c r="I54" s="188" t="s">
        <v>175</v>
      </c>
      <c r="J54" s="188"/>
      <c r="K54" s="188" t="s">
        <v>176</v>
      </c>
      <c r="L54" s="188"/>
    </row>
    <row r="55" spans="2:12" ht="12.75" customHeight="1" x14ac:dyDescent="0.25">
      <c r="B55" s="81"/>
      <c r="C55" s="186" t="s">
        <v>177</v>
      </c>
      <c r="D55" s="186"/>
      <c r="E55" s="186" t="s">
        <v>152</v>
      </c>
      <c r="F55" s="90" t="s">
        <v>155</v>
      </c>
      <c r="G55" s="90" t="s">
        <v>157</v>
      </c>
      <c r="H55" s="91" t="s">
        <v>159</v>
      </c>
      <c r="I55" s="189" t="s">
        <v>161</v>
      </c>
      <c r="J55" s="189"/>
      <c r="K55" s="186" t="s">
        <v>163</v>
      </c>
      <c r="L55" s="186"/>
    </row>
    <row r="56" spans="2:12" ht="12.75" customHeight="1" x14ac:dyDescent="0.25">
      <c r="B56" s="81"/>
      <c r="C56" s="186"/>
      <c r="D56" s="186"/>
      <c r="E56" s="186"/>
      <c r="F56" s="92">
        <v>1</v>
      </c>
      <c r="G56" s="92">
        <v>2</v>
      </c>
      <c r="H56" s="92">
        <v>3</v>
      </c>
      <c r="I56" s="190">
        <v>4</v>
      </c>
      <c r="J56" s="190"/>
      <c r="K56" s="190">
        <v>5</v>
      </c>
      <c r="L56" s="190"/>
    </row>
    <row r="57" spans="2:12" ht="19.5" customHeight="1" x14ac:dyDescent="0.25">
      <c r="B57" s="81"/>
      <c r="C57" s="188" t="s">
        <v>154</v>
      </c>
      <c r="D57" s="188"/>
      <c r="E57" s="93">
        <v>1</v>
      </c>
      <c r="F57" s="94">
        <v>2</v>
      </c>
      <c r="G57" s="94">
        <v>3</v>
      </c>
      <c r="H57" s="94">
        <v>4</v>
      </c>
      <c r="I57" s="191">
        <v>5</v>
      </c>
      <c r="J57" s="191"/>
      <c r="K57" s="192">
        <v>6</v>
      </c>
      <c r="L57" s="192"/>
    </row>
    <row r="58" spans="2:12" ht="21.75" customHeight="1" x14ac:dyDescent="0.25">
      <c r="B58" s="81"/>
      <c r="C58" s="188" t="s">
        <v>156</v>
      </c>
      <c r="D58" s="188"/>
      <c r="E58" s="93">
        <v>2</v>
      </c>
      <c r="F58" s="94">
        <v>3</v>
      </c>
      <c r="G58" s="94">
        <v>4</v>
      </c>
      <c r="H58" s="95">
        <v>5</v>
      </c>
      <c r="I58" s="192">
        <v>6</v>
      </c>
      <c r="J58" s="192"/>
      <c r="K58" s="193">
        <v>7</v>
      </c>
      <c r="L58" s="193"/>
    </row>
    <row r="59" spans="2:12" ht="26.25" customHeight="1" x14ac:dyDescent="0.25">
      <c r="B59" s="81"/>
      <c r="C59" s="188" t="s">
        <v>158</v>
      </c>
      <c r="D59" s="188"/>
      <c r="E59" s="93">
        <v>3</v>
      </c>
      <c r="F59" s="94">
        <v>4</v>
      </c>
      <c r="G59" s="95">
        <v>5</v>
      </c>
      <c r="H59" s="96">
        <v>6</v>
      </c>
      <c r="I59" s="192">
        <v>7</v>
      </c>
      <c r="J59" s="192"/>
      <c r="K59" s="194">
        <v>8</v>
      </c>
      <c r="L59" s="194"/>
    </row>
    <row r="60" spans="2:12" ht="21" customHeight="1" x14ac:dyDescent="0.25">
      <c r="B60" s="81"/>
      <c r="C60" s="188" t="s">
        <v>160</v>
      </c>
      <c r="D60" s="188"/>
      <c r="E60" s="93">
        <v>4</v>
      </c>
      <c r="F60" s="95">
        <v>5</v>
      </c>
      <c r="G60" s="96">
        <v>6</v>
      </c>
      <c r="H60" s="96">
        <v>7</v>
      </c>
      <c r="I60" s="194">
        <v>8</v>
      </c>
      <c r="J60" s="194"/>
      <c r="K60" s="194">
        <v>9</v>
      </c>
      <c r="L60" s="194"/>
    </row>
    <row r="61" spans="2:12" ht="27" customHeight="1" x14ac:dyDescent="0.25">
      <c r="B61" s="81"/>
      <c r="C61" s="188" t="s">
        <v>162</v>
      </c>
      <c r="D61" s="188"/>
      <c r="E61" s="93">
        <v>5</v>
      </c>
      <c r="F61" s="96">
        <v>6</v>
      </c>
      <c r="G61" s="96">
        <v>7</v>
      </c>
      <c r="H61" s="97">
        <v>8</v>
      </c>
      <c r="I61" s="194">
        <v>9</v>
      </c>
      <c r="J61" s="194"/>
      <c r="K61" s="194">
        <v>10</v>
      </c>
      <c r="L61" s="194"/>
    </row>
    <row r="62" spans="2:12" ht="12.75" customHeight="1" x14ac:dyDescent="0.25">
      <c r="B62" s="81"/>
      <c r="C62" s="49"/>
      <c r="D62" s="49"/>
      <c r="E62" s="49"/>
      <c r="F62" s="49"/>
      <c r="G62" s="49"/>
      <c r="H62" s="49"/>
      <c r="I62" s="49"/>
      <c r="J62" s="49"/>
      <c r="K62" s="49"/>
      <c r="L62" s="82"/>
    </row>
    <row r="63" spans="2:12" ht="19.5" customHeight="1" x14ac:dyDescent="0.25">
      <c r="B63" s="81"/>
      <c r="C63" s="49"/>
      <c r="D63" s="49"/>
      <c r="E63" s="49"/>
      <c r="F63" s="49"/>
      <c r="G63" s="184" t="s">
        <v>178</v>
      </c>
      <c r="H63" s="184"/>
      <c r="I63" s="49"/>
      <c r="J63" s="49"/>
      <c r="K63" s="49"/>
      <c r="L63" s="82"/>
    </row>
    <row r="64" spans="2:12" ht="18" customHeight="1" x14ac:dyDescent="0.25">
      <c r="B64" s="81"/>
      <c r="C64" s="49"/>
      <c r="D64" s="49"/>
      <c r="E64" s="49"/>
      <c r="F64" s="49"/>
      <c r="G64" s="90" t="s">
        <v>164</v>
      </c>
      <c r="H64" s="98" t="s">
        <v>177</v>
      </c>
      <c r="I64" s="49"/>
      <c r="J64" s="49"/>
      <c r="K64" s="49"/>
      <c r="L64" s="82"/>
    </row>
    <row r="65" spans="2:12" ht="18" customHeight="1" x14ac:dyDescent="0.25">
      <c r="B65" s="81"/>
      <c r="C65" s="49"/>
      <c r="D65" s="49"/>
      <c r="E65" s="49"/>
      <c r="F65" s="49"/>
      <c r="G65" s="97" t="s">
        <v>179</v>
      </c>
      <c r="H65" s="99" t="s">
        <v>180</v>
      </c>
      <c r="I65" s="49"/>
      <c r="J65" s="49"/>
      <c r="K65" s="49"/>
      <c r="L65" s="82"/>
    </row>
    <row r="66" spans="2:12" ht="18" customHeight="1" x14ac:dyDescent="0.25">
      <c r="B66" s="81"/>
      <c r="C66" s="49"/>
      <c r="D66" s="49"/>
      <c r="E66" s="49"/>
      <c r="F66" s="49"/>
      <c r="G66" s="96" t="s">
        <v>181</v>
      </c>
      <c r="H66" s="99" t="s">
        <v>182</v>
      </c>
      <c r="I66" s="49"/>
      <c r="J66" s="49"/>
      <c r="K66" s="49"/>
      <c r="L66" s="82"/>
    </row>
    <row r="67" spans="2:12" ht="18" customHeight="1" x14ac:dyDescent="0.25">
      <c r="B67" s="81"/>
      <c r="C67" s="49"/>
      <c r="D67" s="49"/>
      <c r="E67" s="49"/>
      <c r="F67" s="49"/>
      <c r="G67" s="95">
        <v>5</v>
      </c>
      <c r="H67" s="99" t="s">
        <v>183</v>
      </c>
      <c r="I67" s="49"/>
      <c r="J67" s="49"/>
      <c r="K67" s="49"/>
      <c r="L67" s="82"/>
    </row>
    <row r="68" spans="2:12" ht="18" customHeight="1" x14ac:dyDescent="0.25">
      <c r="B68" s="81"/>
      <c r="C68" s="49"/>
      <c r="D68" s="49"/>
      <c r="E68" s="49"/>
      <c r="F68" s="49"/>
      <c r="G68" s="94" t="s">
        <v>184</v>
      </c>
      <c r="H68" s="99" t="s">
        <v>185</v>
      </c>
      <c r="I68" s="49"/>
      <c r="J68" s="49"/>
      <c r="K68" s="49"/>
      <c r="L68" s="82"/>
    </row>
    <row r="69" spans="2:12" ht="13.5" customHeight="1" x14ac:dyDescent="0.25">
      <c r="B69" s="60"/>
      <c r="C69" s="61"/>
      <c r="D69" s="61"/>
      <c r="E69" s="61"/>
      <c r="F69" s="61"/>
      <c r="G69" s="61"/>
      <c r="H69" s="61"/>
      <c r="I69" s="61"/>
      <c r="J69" s="61"/>
      <c r="K69" s="61"/>
      <c r="L69" s="62"/>
    </row>
    <row r="73" spans="2:12" ht="13.5" hidden="1" customHeight="1" x14ac:dyDescent="0.3">
      <c r="B73" s="4" t="s">
        <v>116</v>
      </c>
    </row>
    <row r="74" spans="2:12" ht="13.5" hidden="1" customHeight="1" x14ac:dyDescent="0.3">
      <c r="B74" s="4" t="s">
        <v>186</v>
      </c>
    </row>
  </sheetData>
  <mergeCells count="74">
    <mergeCell ref="C61:D61"/>
    <mergeCell ref="I61:J61"/>
    <mergeCell ref="K61:L61"/>
    <mergeCell ref="G63:H63"/>
    <mergeCell ref="C59:D59"/>
    <mergeCell ref="I59:J59"/>
    <mergeCell ref="K59:L59"/>
    <mergeCell ref="C60:D60"/>
    <mergeCell ref="I60:J60"/>
    <mergeCell ref="K60:L60"/>
    <mergeCell ref="C57:D57"/>
    <mergeCell ref="I57:J57"/>
    <mergeCell ref="K57:L57"/>
    <mergeCell ref="C58:D58"/>
    <mergeCell ref="I58:J58"/>
    <mergeCell ref="K58:L58"/>
    <mergeCell ref="C55:D56"/>
    <mergeCell ref="E55:E56"/>
    <mergeCell ref="I55:J55"/>
    <mergeCell ref="K55:L55"/>
    <mergeCell ref="I56:J56"/>
    <mergeCell ref="K56:L56"/>
    <mergeCell ref="C52:K52"/>
    <mergeCell ref="C53:E53"/>
    <mergeCell ref="I53:J53"/>
    <mergeCell ref="K53:L53"/>
    <mergeCell ref="C54:E54"/>
    <mergeCell ref="I54:J54"/>
    <mergeCell ref="K54:L54"/>
    <mergeCell ref="C44:E44"/>
    <mergeCell ref="H44:I44"/>
    <mergeCell ref="B45:B50"/>
    <mergeCell ref="C45:D45"/>
    <mergeCell ref="G45:G50"/>
    <mergeCell ref="C46:D46"/>
    <mergeCell ref="C47:D47"/>
    <mergeCell ref="C48:D48"/>
    <mergeCell ref="C49:D49"/>
    <mergeCell ref="C50:D50"/>
    <mergeCell ref="C38:G38"/>
    <mergeCell ref="C39:G39"/>
    <mergeCell ref="C40:G40"/>
    <mergeCell ref="C41:G41"/>
    <mergeCell ref="C42:G42"/>
    <mergeCell ref="C33:G33"/>
    <mergeCell ref="C34:G34"/>
    <mergeCell ref="C35:G35"/>
    <mergeCell ref="C36:G36"/>
    <mergeCell ref="C37:G37"/>
    <mergeCell ref="C28:G28"/>
    <mergeCell ref="C29:G29"/>
    <mergeCell ref="C30:G30"/>
    <mergeCell ref="C31:G31"/>
    <mergeCell ref="C32:G32"/>
    <mergeCell ref="C23:G23"/>
    <mergeCell ref="C24:G24"/>
    <mergeCell ref="C25:G25"/>
    <mergeCell ref="C26:G26"/>
    <mergeCell ref="C27:G27"/>
    <mergeCell ref="C18:G18"/>
    <mergeCell ref="C19:G19"/>
    <mergeCell ref="C20:G20"/>
    <mergeCell ref="C21:G21"/>
    <mergeCell ref="C22:G22"/>
    <mergeCell ref="B12:L12"/>
    <mergeCell ref="B15:G15"/>
    <mergeCell ref="H15:L15"/>
    <mergeCell ref="C16:G16"/>
    <mergeCell ref="C17:G17"/>
    <mergeCell ref="B2:B4"/>
    <mergeCell ref="C2:J4"/>
    <mergeCell ref="K2:L4"/>
    <mergeCell ref="B6:L6"/>
    <mergeCell ref="B7:L7"/>
  </mergeCells>
  <conditionalFormatting sqref="J17:K42">
    <cfRule type="expression" dxfId="19" priority="2">
      <formula>"""bajo"""</formula>
    </cfRule>
  </conditionalFormatting>
  <conditionalFormatting sqref="L17:L42">
    <cfRule type="cellIs" dxfId="18" priority="3" operator="equal">
      <formula>"EXTREMO"</formula>
    </cfRule>
    <cfRule type="cellIs" dxfId="17" priority="4" operator="equal">
      <formula>"ALTO"</formula>
    </cfRule>
    <cfRule type="cellIs" dxfId="16" priority="5" operator="equal">
      <formula>"MEDIO"</formula>
    </cfRule>
    <cfRule type="cellIs" dxfId="15" priority="6" operator="equal">
      <formula>"BAJO"</formula>
    </cfRule>
  </conditionalFormatting>
  <dataValidations count="24">
    <dataValidation type="list" allowBlank="1" showInputMessage="1" showErrorMessage="1" sqref="H15" xr:uid="{00000000-0002-0000-0200-000000000000}">
      <formula1>$B$73:$B$74</formula1>
      <formula2>0</formula2>
    </dataValidation>
    <dataValidation type="list" allowBlank="1" showInputMessage="1" showErrorMessage="1" sqref="C17:G17" xr:uid="{00000000-0002-0000-0200-000001000000}">
      <formula1>INDIRECT($B$17)</formula1>
      <formula2>0</formula2>
    </dataValidation>
    <dataValidation type="list" allowBlank="1" showInputMessage="1" showErrorMessage="1" sqref="C18:G18" xr:uid="{00000000-0002-0000-0200-000002000000}">
      <formula1>INDIRECT($B$18)</formula1>
      <formula2>0</formula2>
    </dataValidation>
    <dataValidation type="list" allowBlank="1" showInputMessage="1" showErrorMessage="1" sqref="C19:G19" xr:uid="{00000000-0002-0000-0200-000003000000}">
      <formula1>INDIRECT($B$19)</formula1>
      <formula2>0</formula2>
    </dataValidation>
    <dataValidation type="list" allowBlank="1" showInputMessage="1" showErrorMessage="1" sqref="C20:G20" xr:uid="{00000000-0002-0000-0200-000004000000}">
      <formula1>INDIRECT($B$20)</formula1>
      <formula2>0</formula2>
    </dataValidation>
    <dataValidation type="list" allowBlank="1" showInputMessage="1" showErrorMessage="1" sqref="C21:G21" xr:uid="{00000000-0002-0000-0200-000005000000}">
      <formula1>INDIRECT($B$21)</formula1>
      <formula2>0</formula2>
    </dataValidation>
    <dataValidation type="list" allowBlank="1" showInputMessage="1" showErrorMessage="1" sqref="C22:G22" xr:uid="{00000000-0002-0000-0200-000006000000}">
      <formula1>INDIRECT($B$22)</formula1>
      <formula2>0</formula2>
    </dataValidation>
    <dataValidation type="list" allowBlank="1" showInputMessage="1" showErrorMessage="1" sqref="C23:G23" xr:uid="{00000000-0002-0000-0200-000007000000}">
      <formula1>INDIRECT($B$23)</formula1>
      <formula2>0</formula2>
    </dataValidation>
    <dataValidation type="list" allowBlank="1" showInputMessage="1" showErrorMessage="1" sqref="C24:G24" xr:uid="{00000000-0002-0000-0200-000008000000}">
      <formula1>INDIRECT($B$24)</formula1>
      <formula2>0</formula2>
    </dataValidation>
    <dataValidation type="list" allowBlank="1" showInputMessage="1" showErrorMessage="1" sqref="C25:G25" xr:uid="{00000000-0002-0000-0200-000009000000}">
      <formula1>INDIRECT($B$25)</formula1>
      <formula2>0</formula2>
    </dataValidation>
    <dataValidation type="list" allowBlank="1" showInputMessage="1" showErrorMessage="1" sqref="C26:G26" xr:uid="{00000000-0002-0000-0200-00000A000000}">
      <formula1>INDIRECT($B$26)</formula1>
      <formula2>0</formula2>
    </dataValidation>
    <dataValidation type="list" allowBlank="1" showInputMessage="1" showErrorMessage="1" sqref="C27:G27" xr:uid="{00000000-0002-0000-0200-00000B000000}">
      <formula1>INDIRECT($B$27)</formula1>
      <formula2>0</formula2>
    </dataValidation>
    <dataValidation type="list" allowBlank="1" showInputMessage="1" showErrorMessage="1" sqref="C28:G28" xr:uid="{00000000-0002-0000-0200-00000C000000}">
      <formula1>INDIRECT($B$28)</formula1>
      <formula2>0</formula2>
    </dataValidation>
    <dataValidation type="list" allowBlank="1" showInputMessage="1" showErrorMessage="1" sqref="C29:G29" xr:uid="{00000000-0002-0000-0200-00000D000000}">
      <formula1>INDIRECT($B$29)</formula1>
      <formula2>0</formula2>
    </dataValidation>
    <dataValidation type="list" allowBlank="1" showInputMessage="1" showErrorMessage="1" sqref="C30:G30" xr:uid="{00000000-0002-0000-0200-00000E000000}">
      <formula1>INDIRECT($B$30)</formula1>
      <formula2>0</formula2>
    </dataValidation>
    <dataValidation type="list" allowBlank="1" showInputMessage="1" showErrorMessage="1" sqref="C31:G31" xr:uid="{00000000-0002-0000-0200-00000F000000}">
      <formula1>INDIRECT($B$31)</formula1>
      <formula2>0</formula2>
    </dataValidation>
    <dataValidation type="list" allowBlank="1" showInputMessage="1" showErrorMessage="1" sqref="C32:G32" xr:uid="{00000000-0002-0000-0200-000010000000}">
      <formula1>INDIRECT($B$32)</formula1>
      <formula2>0</formula2>
    </dataValidation>
    <dataValidation type="list" allowBlank="1" showInputMessage="1" showErrorMessage="1" sqref="C33:G33" xr:uid="{00000000-0002-0000-0200-000011000000}">
      <formula1>INDIRECT($B$33)</formula1>
      <formula2>0</formula2>
    </dataValidation>
    <dataValidation type="list" allowBlank="1" showInputMessage="1" showErrorMessage="1" sqref="C41:G41" xr:uid="{00000000-0002-0000-0200-000012000000}">
      <formula1>INDIRECT($B$41)</formula1>
      <formula2>0</formula2>
    </dataValidation>
    <dataValidation type="list" allowBlank="1" showInputMessage="1" showErrorMessage="1" sqref="C42:G42" xr:uid="{00000000-0002-0000-0200-000013000000}">
      <formula1>INDIRECT($B$42)</formula1>
      <formula2>0</formula2>
    </dataValidation>
    <dataValidation type="list" allowBlank="1" showInputMessage="1" showErrorMessage="1" sqref="C34:G40" xr:uid="{00000000-0002-0000-0200-000014000000}">
      <formula1>INDIRECT($B$34)</formula1>
      <formula2>0</formula2>
    </dataValidation>
    <dataValidation type="list" allowBlank="1" showInputMessage="1" showErrorMessage="1" sqref="I17:I42" xr:uid="{00000000-0002-0000-0200-000015000000}">
      <formula1>$E$46:$E$50</formula1>
      <formula2>0</formula2>
    </dataValidation>
    <dataValidation type="list" allowBlank="1" showInputMessage="1" showErrorMessage="1" sqref="J17:J42" xr:uid="{00000000-0002-0000-0200-000016000000}">
      <formula1>$I$46:$I$50</formula1>
      <formula2>0</formula2>
    </dataValidation>
    <dataValidation type="list" allowBlank="1" showInputMessage="1" showErrorMessage="1" sqref="B17:B42" xr:uid="{00000000-0002-0000-0200-000017000000}">
      <formula1>"PLANEACIÓN,SELECCIÓN,CONTRATACIÓN,EJECUCIÓN"</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61"/>
  <sheetViews>
    <sheetView showGridLines="0" topLeftCell="A33" zoomScale="80" zoomScaleNormal="80" workbookViewId="0">
      <selection activeCell="G38" sqref="G38:H38"/>
    </sheetView>
  </sheetViews>
  <sheetFormatPr baseColWidth="10" defaultColWidth="11.44140625" defaultRowHeight="13.2" x14ac:dyDescent="0.25"/>
  <cols>
    <col min="1" max="1" width="2.88671875" customWidth="1"/>
    <col min="2" max="2" width="23"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9.44140625" customWidth="1"/>
    <col min="11" max="17" width="14" customWidth="1"/>
    <col min="18" max="18" width="20.88671875" style="52" customWidth="1"/>
  </cols>
  <sheetData>
    <row r="2" spans="2:26" ht="48.75" customHeight="1" x14ac:dyDescent="0.25">
      <c r="B2" s="157"/>
      <c r="C2" s="158" t="s">
        <v>16</v>
      </c>
      <c r="D2" s="158"/>
      <c r="E2" s="158"/>
      <c r="F2" s="158"/>
      <c r="G2" s="158"/>
      <c r="H2" s="158"/>
      <c r="I2" s="158"/>
      <c r="J2" s="158"/>
      <c r="K2" s="158"/>
      <c r="L2" s="158"/>
      <c r="M2" s="158"/>
      <c r="N2" s="158"/>
      <c r="O2" s="158"/>
      <c r="P2" s="158"/>
      <c r="Q2" s="159" t="s">
        <v>1</v>
      </c>
      <c r="R2" s="159"/>
    </row>
    <row r="3" spans="2:26" ht="30" customHeight="1" x14ac:dyDescent="0.25">
      <c r="B3" s="157"/>
      <c r="C3" s="158"/>
      <c r="D3" s="158"/>
      <c r="E3" s="158"/>
      <c r="F3" s="158"/>
      <c r="G3" s="158"/>
      <c r="H3" s="158"/>
      <c r="I3" s="158"/>
      <c r="J3" s="158"/>
      <c r="K3" s="158"/>
      <c r="L3" s="158"/>
      <c r="M3" s="158"/>
      <c r="N3" s="158"/>
      <c r="O3" s="158"/>
      <c r="P3" s="158"/>
      <c r="Q3" s="159"/>
      <c r="R3" s="159"/>
    </row>
    <row r="4" spans="2:26" ht="39.75" customHeight="1" x14ac:dyDescent="0.25">
      <c r="B4" s="157"/>
      <c r="C4" s="158"/>
      <c r="D4" s="158"/>
      <c r="E4" s="158"/>
      <c r="F4" s="158"/>
      <c r="G4" s="158"/>
      <c r="H4" s="158"/>
      <c r="I4" s="158"/>
      <c r="J4" s="158"/>
      <c r="K4" s="158"/>
      <c r="L4" s="158"/>
      <c r="M4" s="158"/>
      <c r="N4" s="158"/>
      <c r="O4" s="158"/>
      <c r="P4" s="158"/>
      <c r="Q4" s="159"/>
      <c r="R4" s="159"/>
    </row>
    <row r="5" spans="2:26" ht="13.5" customHeight="1" x14ac:dyDescent="0.25"/>
    <row r="6" spans="2:26" ht="78.75" customHeight="1" x14ac:dyDescent="0.25">
      <c r="B6" s="195" t="str">
        <f>+EVALUACION!B6</f>
        <v xml:space="preserve">Objeto Contractual: Contratar la prestación del servicio integral de vigilancia y seguridad privada en la modalidad de vigilancia fija, con medio humano con y sin arma, apoyo canino y medios tecnológicos, para la protección de las personas, bienes muebles e inmuebles y demás intereses patrimoniales del Fondo Desarrollo Local de Kennedy y de aquellos por los cuales sea o llegare a ser legalmente responsable. </v>
      </c>
      <c r="C6" s="195"/>
      <c r="D6" s="195"/>
      <c r="E6" s="195"/>
      <c r="F6" s="195"/>
      <c r="G6" s="195"/>
      <c r="H6" s="195"/>
      <c r="I6" s="195"/>
      <c r="J6" s="195"/>
      <c r="K6" s="195"/>
      <c r="L6" s="195"/>
      <c r="M6" s="195"/>
      <c r="N6" s="195"/>
      <c r="O6" s="195"/>
      <c r="P6" s="195"/>
      <c r="Q6" s="195"/>
      <c r="R6" s="195"/>
      <c r="S6" s="53"/>
      <c r="T6" s="53"/>
      <c r="U6" s="53"/>
      <c r="V6" s="53"/>
      <c r="W6" s="53"/>
      <c r="X6" s="53"/>
      <c r="Y6" s="53"/>
      <c r="Z6" s="53"/>
    </row>
    <row r="7" spans="2:26" ht="24.75" customHeight="1" x14ac:dyDescent="0.25">
      <c r="B7" s="196" t="s">
        <v>19</v>
      </c>
      <c r="C7" s="196"/>
      <c r="D7" s="196"/>
      <c r="E7" s="196"/>
      <c r="F7" s="196"/>
      <c r="G7" s="196"/>
      <c r="H7" s="196"/>
      <c r="I7" s="196"/>
      <c r="J7" s="196"/>
      <c r="K7" s="196"/>
      <c r="L7" s="196"/>
      <c r="M7" s="196"/>
      <c r="N7" s="196"/>
      <c r="O7" s="196"/>
      <c r="P7" s="196"/>
      <c r="Q7" s="196"/>
      <c r="R7" s="196"/>
    </row>
    <row r="8" spans="2:26" ht="15" customHeight="1" x14ac:dyDescent="0.3">
      <c r="B8" s="197" t="s">
        <v>187</v>
      </c>
      <c r="C8" s="197"/>
      <c r="D8" s="197"/>
      <c r="E8" s="197"/>
      <c r="F8" s="197"/>
      <c r="G8" s="197"/>
      <c r="H8" s="197"/>
      <c r="I8" s="197"/>
      <c r="J8" s="197"/>
      <c r="K8" s="197"/>
      <c r="L8" s="197"/>
      <c r="M8" s="197"/>
      <c r="N8" s="197"/>
      <c r="O8" s="197"/>
      <c r="P8" s="197"/>
      <c r="Q8" s="197"/>
      <c r="R8" s="197"/>
    </row>
    <row r="9" spans="2:26" ht="34.5" customHeight="1" x14ac:dyDescent="0.25">
      <c r="B9" s="198" t="s">
        <v>188</v>
      </c>
      <c r="C9" s="198"/>
      <c r="D9" s="198"/>
      <c r="E9" s="198"/>
      <c r="F9" s="198"/>
      <c r="G9" s="198"/>
      <c r="H9" s="198"/>
      <c r="I9" s="198"/>
      <c r="J9" s="198"/>
      <c r="K9" s="198"/>
      <c r="L9" s="198"/>
      <c r="M9" s="198"/>
      <c r="N9" s="198"/>
      <c r="O9" s="198"/>
      <c r="P9" s="198"/>
      <c r="Q9" s="198"/>
      <c r="R9" s="198"/>
    </row>
    <row r="10" spans="2:26" ht="15" customHeight="1" x14ac:dyDescent="0.3">
      <c r="B10" s="197" t="s">
        <v>189</v>
      </c>
      <c r="C10" s="197"/>
      <c r="D10" s="197"/>
      <c r="E10" s="197"/>
      <c r="F10" s="197"/>
      <c r="G10" s="197"/>
      <c r="H10" s="197"/>
      <c r="I10" s="197"/>
      <c r="J10" s="197"/>
      <c r="K10" s="197"/>
      <c r="L10" s="197"/>
      <c r="M10" s="197"/>
      <c r="N10" s="197"/>
      <c r="O10" s="197"/>
      <c r="P10" s="197"/>
      <c r="Q10" s="197"/>
      <c r="R10" s="197"/>
    </row>
    <row r="11" spans="2:26" ht="12.75" customHeight="1" x14ac:dyDescent="0.25">
      <c r="B11" s="81"/>
      <c r="R11" s="100"/>
    </row>
    <row r="12" spans="2:26" ht="12.75" customHeight="1" x14ac:dyDescent="0.25">
      <c r="B12" s="101"/>
      <c r="R12" s="100"/>
    </row>
    <row r="13" spans="2:26" ht="12.75" customHeight="1" x14ac:dyDescent="0.25">
      <c r="B13" s="101"/>
      <c r="R13" s="100"/>
    </row>
    <row r="14" spans="2:26" ht="7.5" customHeight="1" x14ac:dyDescent="0.25">
      <c r="B14" s="102"/>
      <c r="R14" s="100"/>
    </row>
    <row r="15" spans="2:26" ht="93.75" customHeight="1" x14ac:dyDescent="0.25">
      <c r="B15" s="103" t="s">
        <v>117</v>
      </c>
      <c r="C15" s="199" t="s">
        <v>118</v>
      </c>
      <c r="D15" s="199"/>
      <c r="E15" s="199"/>
      <c r="F15" s="199"/>
      <c r="G15" s="180" t="s">
        <v>190</v>
      </c>
      <c r="H15" s="180"/>
      <c r="I15" s="64" t="s">
        <v>120</v>
      </c>
      <c r="J15" s="64" t="s">
        <v>121</v>
      </c>
      <c r="K15" s="64" t="s">
        <v>122</v>
      </c>
      <c r="L15" s="64" t="s">
        <v>123</v>
      </c>
      <c r="M15" s="64" t="s">
        <v>191</v>
      </c>
      <c r="N15" s="64" t="s">
        <v>192</v>
      </c>
      <c r="O15" s="64" t="s">
        <v>193</v>
      </c>
      <c r="P15" s="64" t="s">
        <v>194</v>
      </c>
      <c r="Q15" s="64" t="s">
        <v>195</v>
      </c>
      <c r="R15" s="104" t="s">
        <v>196</v>
      </c>
    </row>
    <row r="16" spans="2:26" s="105" customFormat="1" ht="57.75" customHeight="1" x14ac:dyDescent="0.25">
      <c r="B16" s="106" t="str">
        <f>+EVALUACION!B17</f>
        <v>PLANEACIÓN</v>
      </c>
      <c r="C16" s="200" t="str">
        <f>+EVALUACION!C17</f>
        <v>Inadecuada escogencia de la modalidad de contratación</v>
      </c>
      <c r="D16" s="200"/>
      <c r="E16" s="200"/>
      <c r="F16" s="200"/>
      <c r="G16" s="201" t="s">
        <v>197</v>
      </c>
      <c r="H16" s="201"/>
      <c r="I16" s="107">
        <f>+EVALUACION!I17</f>
        <v>1</v>
      </c>
      <c r="J16" s="107">
        <f>+EVALUACION!J17</f>
        <v>1</v>
      </c>
      <c r="K16" s="107">
        <f t="shared" ref="K16:K39" si="0">+I16+J16</f>
        <v>2</v>
      </c>
      <c r="L16" s="107" t="str">
        <f t="shared" ref="L16:L41" si="1">IF(K16&lt;=4,"BAJO",IF(K16=5,"MEDIO",IF(K16=6,"ALTO",IF(K16=7,"ALTO","EXTREMO"))))</f>
        <v>BAJO</v>
      </c>
      <c r="M16" s="107" t="s">
        <v>198</v>
      </c>
      <c r="N16" s="108" t="s">
        <v>199</v>
      </c>
      <c r="O16" s="109" t="s">
        <v>200</v>
      </c>
      <c r="P16" s="109" t="s">
        <v>201</v>
      </c>
      <c r="Q16" s="108" t="s">
        <v>202</v>
      </c>
      <c r="R16" s="110" t="s">
        <v>203</v>
      </c>
    </row>
    <row r="17" spans="2:18" s="105" customFormat="1" ht="57.75" customHeight="1" x14ac:dyDescent="0.25">
      <c r="B17" s="111" t="str">
        <f>+EVALUACION!B18</f>
        <v>PLANEACIÓN</v>
      </c>
      <c r="C17" s="202" t="str">
        <f>+EVALUACION!C18</f>
        <v xml:space="preserve">Requisitos habilitantes inapropiados para el proceso de selección </v>
      </c>
      <c r="D17" s="202"/>
      <c r="E17" s="202"/>
      <c r="F17" s="202"/>
      <c r="G17" s="188" t="s">
        <v>204</v>
      </c>
      <c r="H17" s="188"/>
      <c r="I17" s="112">
        <f>+EVALUACION!I18</f>
        <v>1</v>
      </c>
      <c r="J17" s="68">
        <f>+EVALUACION!J18</f>
        <v>1</v>
      </c>
      <c r="K17" s="68">
        <f t="shared" si="0"/>
        <v>2</v>
      </c>
      <c r="L17" s="68" t="str">
        <f t="shared" si="1"/>
        <v>BAJO</v>
      </c>
      <c r="M17" s="68" t="s">
        <v>198</v>
      </c>
      <c r="N17" s="113" t="s">
        <v>205</v>
      </c>
      <c r="O17" s="109" t="s">
        <v>206</v>
      </c>
      <c r="P17" s="109" t="s">
        <v>201</v>
      </c>
      <c r="Q17" s="108" t="s">
        <v>207</v>
      </c>
      <c r="R17" s="110" t="s">
        <v>203</v>
      </c>
    </row>
    <row r="18" spans="2:18" s="105" customFormat="1" ht="57.75" customHeight="1" x14ac:dyDescent="0.25">
      <c r="B18" s="111" t="str">
        <f>+EVALUACION!B19</f>
        <v>PLANEACIÓN</v>
      </c>
      <c r="C18" s="202" t="str">
        <f>+EVALUACION!C19</f>
        <v>Inadecuado análisis  económico estimativo del valor del contrato</v>
      </c>
      <c r="D18" s="202"/>
      <c r="E18" s="202"/>
      <c r="F18" s="202"/>
      <c r="G18" s="188" t="s">
        <v>208</v>
      </c>
      <c r="H18" s="188"/>
      <c r="I18" s="68">
        <f>+EVALUACION!I19</f>
        <v>1</v>
      </c>
      <c r="J18" s="68">
        <f>+EVALUACION!J19</f>
        <v>1</v>
      </c>
      <c r="K18" s="68">
        <f t="shared" si="0"/>
        <v>2</v>
      </c>
      <c r="L18" s="68" t="str">
        <f t="shared" si="1"/>
        <v>BAJO</v>
      </c>
      <c r="M18" s="68" t="s">
        <v>209</v>
      </c>
      <c r="N18" s="113" t="s">
        <v>210</v>
      </c>
      <c r="O18" s="109" t="s">
        <v>211</v>
      </c>
      <c r="P18" s="109" t="s">
        <v>201</v>
      </c>
      <c r="Q18" s="108" t="s">
        <v>207</v>
      </c>
      <c r="R18" s="110" t="s">
        <v>203</v>
      </c>
    </row>
    <row r="19" spans="2:18" s="105" customFormat="1" ht="57.75" customHeight="1" x14ac:dyDescent="0.25">
      <c r="B19" s="111" t="str">
        <f>+EVALUACION!B20</f>
        <v>PLANEACIÓN</v>
      </c>
      <c r="C19" s="202" t="str">
        <f>+EVALUACION!C20</f>
        <v>No aprobación o demoras en la expedición vigencias futuras</v>
      </c>
      <c r="D19" s="202"/>
      <c r="E19" s="202"/>
      <c r="F19" s="202"/>
      <c r="G19" s="188" t="s">
        <v>212</v>
      </c>
      <c r="H19" s="188"/>
      <c r="I19" s="68">
        <f>+EVALUACION!I20</f>
        <v>1</v>
      </c>
      <c r="J19" s="68">
        <f>+EVALUACION!J20</f>
        <v>1</v>
      </c>
      <c r="K19" s="68">
        <f t="shared" si="0"/>
        <v>2</v>
      </c>
      <c r="L19" s="68" t="str">
        <f t="shared" si="1"/>
        <v>BAJO</v>
      </c>
      <c r="M19" s="68" t="s">
        <v>209</v>
      </c>
      <c r="N19" s="113" t="s">
        <v>205</v>
      </c>
      <c r="O19" s="109" t="s">
        <v>206</v>
      </c>
      <c r="P19" s="109" t="s">
        <v>201</v>
      </c>
      <c r="Q19" s="108" t="s">
        <v>207</v>
      </c>
      <c r="R19" s="110" t="s">
        <v>203</v>
      </c>
    </row>
    <row r="20" spans="2:18" s="105" customFormat="1" ht="57.75" customHeight="1" x14ac:dyDescent="0.25">
      <c r="B20" s="111" t="str">
        <f>+EVALUACION!B21</f>
        <v>PLANEACIÓN</v>
      </c>
      <c r="C20" s="202" t="str">
        <f>+EVALUACION!C21</f>
        <v xml:space="preserve">Falta de profundidad en el estudio de sector no identificandose claramente aspectos de oferta y demanda </v>
      </c>
      <c r="D20" s="202"/>
      <c r="E20" s="202"/>
      <c r="F20" s="202"/>
      <c r="G20" s="188" t="s">
        <v>213</v>
      </c>
      <c r="H20" s="188"/>
      <c r="I20" s="68">
        <f>+EVALUACION!I21</f>
        <v>1</v>
      </c>
      <c r="J20" s="68">
        <f>+EVALUACION!J21</f>
        <v>2</v>
      </c>
      <c r="K20" s="68">
        <f t="shared" si="0"/>
        <v>3</v>
      </c>
      <c r="L20" s="68" t="str">
        <f t="shared" si="1"/>
        <v>BAJO</v>
      </c>
      <c r="M20" s="68" t="s">
        <v>209</v>
      </c>
      <c r="N20" s="113" t="s">
        <v>210</v>
      </c>
      <c r="O20" s="109" t="s">
        <v>206</v>
      </c>
      <c r="P20" s="109" t="s">
        <v>201</v>
      </c>
      <c r="Q20" s="108" t="s">
        <v>207</v>
      </c>
      <c r="R20" s="110" t="s">
        <v>203</v>
      </c>
    </row>
    <row r="21" spans="2:18" s="105" customFormat="1" ht="57.75" customHeight="1" x14ac:dyDescent="0.25">
      <c r="B21" s="111" t="str">
        <f>+EVALUACION!B22</f>
        <v>PLANEACIÓN</v>
      </c>
      <c r="C21" s="202" t="str">
        <f>+EVALUACION!C22</f>
        <v>Ineficiencia o falta de idoneidad del equipo estructurador</v>
      </c>
      <c r="D21" s="202"/>
      <c r="E21" s="202"/>
      <c r="F21" s="202"/>
      <c r="G21" s="188" t="s">
        <v>214</v>
      </c>
      <c r="H21" s="188"/>
      <c r="I21" s="68">
        <f>+EVALUACION!I22</f>
        <v>1</v>
      </c>
      <c r="J21" s="68">
        <f>+EVALUACION!J22</f>
        <v>1</v>
      </c>
      <c r="K21" s="68">
        <f t="shared" si="0"/>
        <v>2</v>
      </c>
      <c r="L21" s="68" t="str">
        <f t="shared" si="1"/>
        <v>BAJO</v>
      </c>
      <c r="M21" s="68" t="s">
        <v>198</v>
      </c>
      <c r="N21" s="108" t="s">
        <v>199</v>
      </c>
      <c r="O21" s="109" t="s">
        <v>200</v>
      </c>
      <c r="P21" s="109" t="s">
        <v>201</v>
      </c>
      <c r="Q21" s="113" t="s">
        <v>215</v>
      </c>
      <c r="R21" s="110" t="s">
        <v>203</v>
      </c>
    </row>
    <row r="22" spans="2:18" s="105" customFormat="1" ht="57.75" customHeight="1" x14ac:dyDescent="0.25">
      <c r="B22" s="111" t="str">
        <f>+EVALUACION!B23</f>
        <v>SELECCIÓN</v>
      </c>
      <c r="C22" s="202" t="str">
        <f>+EVALUACION!C23</f>
        <v>Inadecuada evaluación de las ofertas y/o verificación de requisitos habilitantes</v>
      </c>
      <c r="D22" s="202"/>
      <c r="E22" s="202"/>
      <c r="F22" s="202"/>
      <c r="G22" s="188" t="s">
        <v>216</v>
      </c>
      <c r="H22" s="188"/>
      <c r="I22" s="68">
        <f>+EVALUACION!I23</f>
        <v>2</v>
      </c>
      <c r="J22" s="68">
        <f>+EVALUACION!J23</f>
        <v>3</v>
      </c>
      <c r="K22" s="68">
        <f t="shared" si="0"/>
        <v>5</v>
      </c>
      <c r="L22" s="68" t="str">
        <f t="shared" si="1"/>
        <v>MEDIO</v>
      </c>
      <c r="M22" s="68" t="s">
        <v>198</v>
      </c>
      <c r="N22" s="113" t="s">
        <v>217</v>
      </c>
      <c r="O22" s="109" t="s">
        <v>200</v>
      </c>
      <c r="P22" s="109" t="s">
        <v>201</v>
      </c>
      <c r="Q22" s="113" t="s">
        <v>215</v>
      </c>
      <c r="R22" s="110" t="s">
        <v>203</v>
      </c>
    </row>
    <row r="23" spans="2:18" s="105" customFormat="1" ht="57.75" customHeight="1" x14ac:dyDescent="0.25">
      <c r="B23" s="111" t="str">
        <f>+EVALUACION!B24</f>
        <v>SELECCIÓN</v>
      </c>
      <c r="C23" s="202" t="str">
        <f>+EVALUACION!C24</f>
        <v>Contestación inoportuna a todas las observaciones formuladas a los documentos de la contratación</v>
      </c>
      <c r="D23" s="202"/>
      <c r="E23" s="202"/>
      <c r="F23" s="202"/>
      <c r="G23" s="188" t="s">
        <v>218</v>
      </c>
      <c r="H23" s="188"/>
      <c r="I23" s="68">
        <f>+EVALUACION!I24</f>
        <v>2</v>
      </c>
      <c r="J23" s="68">
        <f>+EVALUACION!J24</f>
        <v>4</v>
      </c>
      <c r="K23" s="68">
        <f t="shared" si="0"/>
        <v>6</v>
      </c>
      <c r="L23" s="68" t="str">
        <f t="shared" si="1"/>
        <v>ALTO</v>
      </c>
      <c r="M23" s="68" t="s">
        <v>198</v>
      </c>
      <c r="N23" s="113" t="s">
        <v>217</v>
      </c>
      <c r="O23" s="113" t="s">
        <v>201</v>
      </c>
      <c r="P23" s="113" t="s">
        <v>219</v>
      </c>
      <c r="Q23" s="108" t="s">
        <v>207</v>
      </c>
      <c r="R23" s="110" t="s">
        <v>203</v>
      </c>
    </row>
    <row r="24" spans="2:18" s="105" customFormat="1" ht="57.75" customHeight="1" x14ac:dyDescent="0.25">
      <c r="B24" s="111" t="str">
        <f>+EVALUACION!B25</f>
        <v>SELECCIÓN</v>
      </c>
      <c r="C24" s="202" t="str">
        <f>+EVALUACION!C25</f>
        <v>No publicación de la documentación del proceso de selección en el SECOP</v>
      </c>
      <c r="D24" s="202"/>
      <c r="E24" s="202"/>
      <c r="F24" s="202"/>
      <c r="G24" s="188" t="s">
        <v>220</v>
      </c>
      <c r="H24" s="188"/>
      <c r="I24" s="68">
        <f>+EVALUACION!I25</f>
        <v>1</v>
      </c>
      <c r="J24" s="68">
        <f>+EVALUACION!J25</f>
        <v>2</v>
      </c>
      <c r="K24" s="68">
        <f t="shared" si="0"/>
        <v>3</v>
      </c>
      <c r="L24" s="68" t="str">
        <f t="shared" si="1"/>
        <v>BAJO</v>
      </c>
      <c r="M24" s="68" t="s">
        <v>198</v>
      </c>
      <c r="N24" s="108" t="s">
        <v>199</v>
      </c>
      <c r="O24" s="113" t="s">
        <v>221</v>
      </c>
      <c r="P24" s="113" t="s">
        <v>219</v>
      </c>
      <c r="Q24" s="113" t="s">
        <v>222</v>
      </c>
      <c r="R24" s="110" t="s">
        <v>203</v>
      </c>
    </row>
    <row r="25" spans="2:18" s="105" customFormat="1" ht="57.75" customHeight="1" x14ac:dyDescent="0.25">
      <c r="B25" s="111" t="str">
        <f>+EVALUACION!B26</f>
        <v>SELECCIÓN</v>
      </c>
      <c r="C25" s="202" t="str">
        <f>+EVALUACION!C26</f>
        <v>Selección de ofertas con precios  artificialmente bajos.</v>
      </c>
      <c r="D25" s="202"/>
      <c r="E25" s="202"/>
      <c r="F25" s="202"/>
      <c r="G25" s="188" t="s">
        <v>223</v>
      </c>
      <c r="H25" s="188"/>
      <c r="I25" s="68">
        <f>+EVALUACION!I26</f>
        <v>2</v>
      </c>
      <c r="J25" s="68">
        <f>+EVALUACION!J26</f>
        <v>4</v>
      </c>
      <c r="K25" s="68">
        <f t="shared" si="0"/>
        <v>6</v>
      </c>
      <c r="L25" s="68" t="str">
        <f t="shared" si="1"/>
        <v>ALTO</v>
      </c>
      <c r="M25" s="68" t="s">
        <v>209</v>
      </c>
      <c r="N25" s="113" t="s">
        <v>217</v>
      </c>
      <c r="O25" s="113" t="s">
        <v>221</v>
      </c>
      <c r="P25" s="113" t="s">
        <v>219</v>
      </c>
      <c r="Q25" s="113" t="s">
        <v>224</v>
      </c>
      <c r="R25" s="110" t="s">
        <v>203</v>
      </c>
    </row>
    <row r="26" spans="2:18" s="105" customFormat="1" ht="57.75" customHeight="1" x14ac:dyDescent="0.25">
      <c r="B26" s="111" t="str">
        <f>+EVALUACION!B27</f>
        <v>SELECCIÓN</v>
      </c>
      <c r="C26" s="202" t="str">
        <f>+EVALUACION!C27</f>
        <v>Validación de certificaciones de experiencia falsas</v>
      </c>
      <c r="D26" s="202"/>
      <c r="E26" s="202"/>
      <c r="F26" s="202"/>
      <c r="G26" s="188" t="s">
        <v>225</v>
      </c>
      <c r="H26" s="188"/>
      <c r="I26" s="68">
        <f>+EVALUACION!I27</f>
        <v>1</v>
      </c>
      <c r="J26" s="68">
        <f>+EVALUACION!J27</f>
        <v>5</v>
      </c>
      <c r="K26" s="68">
        <f t="shared" si="0"/>
        <v>6</v>
      </c>
      <c r="L26" s="68" t="str">
        <f t="shared" si="1"/>
        <v>ALTO</v>
      </c>
      <c r="M26" s="68" t="s">
        <v>198</v>
      </c>
      <c r="N26" s="113" t="s">
        <v>217</v>
      </c>
      <c r="O26" s="113" t="s">
        <v>221</v>
      </c>
      <c r="P26" s="113" t="s">
        <v>219</v>
      </c>
      <c r="Q26" s="113" t="s">
        <v>215</v>
      </c>
      <c r="R26" s="110" t="s">
        <v>203</v>
      </c>
    </row>
    <row r="27" spans="2:18" s="105" customFormat="1" ht="57.75" customHeight="1" x14ac:dyDescent="0.25">
      <c r="B27" s="111" t="str">
        <f>+EVALUACION!B28</f>
        <v>SELECCIÓN</v>
      </c>
      <c r="C27" s="202" t="str">
        <f>+EVALUACION!C28</f>
        <v>Rigidez extrema ante errores puramente formales</v>
      </c>
      <c r="D27" s="202"/>
      <c r="E27" s="202"/>
      <c r="F27" s="202"/>
      <c r="G27" s="188" t="s">
        <v>226</v>
      </c>
      <c r="H27" s="188"/>
      <c r="I27" s="68">
        <f>+EVALUACION!I28</f>
        <v>1</v>
      </c>
      <c r="J27" s="68">
        <f>+EVALUACION!J28</f>
        <v>2</v>
      </c>
      <c r="K27" s="68">
        <f t="shared" si="0"/>
        <v>3</v>
      </c>
      <c r="L27" s="68" t="str">
        <f t="shared" si="1"/>
        <v>BAJO</v>
      </c>
      <c r="M27" s="68" t="s">
        <v>198</v>
      </c>
      <c r="N27" s="108" t="s">
        <v>199</v>
      </c>
      <c r="O27" s="113" t="s">
        <v>221</v>
      </c>
      <c r="P27" s="113" t="s">
        <v>219</v>
      </c>
      <c r="Q27" s="113" t="s">
        <v>222</v>
      </c>
      <c r="R27" s="110" t="s">
        <v>203</v>
      </c>
    </row>
    <row r="28" spans="2:18" s="105" customFormat="1" ht="57.75" customHeight="1" x14ac:dyDescent="0.25">
      <c r="B28" s="111" t="str">
        <f>+EVALUACION!B29</f>
        <v>CONTRATACIÓN</v>
      </c>
      <c r="C28" s="202" t="str">
        <f>+EVALUACION!C29</f>
        <v>Falta de constitución o constitución tardía de la garantía única. Aceptación de garantías que no se ajustan a lo contemplado en el contrato</v>
      </c>
      <c r="D28" s="202"/>
      <c r="E28" s="202"/>
      <c r="F28" s="202"/>
      <c r="G28" s="188" t="s">
        <v>227</v>
      </c>
      <c r="H28" s="188"/>
      <c r="I28" s="68">
        <f>+EVALUACION!I29</f>
        <v>2</v>
      </c>
      <c r="J28" s="68">
        <f>+EVALUACION!J29</f>
        <v>3</v>
      </c>
      <c r="K28" s="68">
        <f t="shared" si="0"/>
        <v>5</v>
      </c>
      <c r="L28" s="68" t="str">
        <f t="shared" si="1"/>
        <v>MEDIO</v>
      </c>
      <c r="M28" s="68" t="s">
        <v>198</v>
      </c>
      <c r="N28" s="108" t="s">
        <v>199</v>
      </c>
      <c r="O28" s="113" t="s">
        <v>221</v>
      </c>
      <c r="P28" s="113" t="s">
        <v>219</v>
      </c>
      <c r="Q28" s="113" t="s">
        <v>222</v>
      </c>
      <c r="R28" s="110" t="s">
        <v>203</v>
      </c>
    </row>
    <row r="29" spans="2:18" s="105" customFormat="1" ht="57.75" customHeight="1" x14ac:dyDescent="0.25">
      <c r="B29" s="111" t="str">
        <f>+EVALUACION!B30</f>
        <v>CONTRATACIÓN</v>
      </c>
      <c r="C29" s="202" t="str">
        <f>+EVALUACION!C30</f>
        <v>No publicación de la documentación del proceso de selección en el SECOP</v>
      </c>
      <c r="D29" s="202"/>
      <c r="E29" s="202"/>
      <c r="F29" s="202"/>
      <c r="G29" s="188" t="s">
        <v>228</v>
      </c>
      <c r="H29" s="188"/>
      <c r="I29" s="68">
        <f>+EVALUACION!I30</f>
        <v>1</v>
      </c>
      <c r="J29" s="68">
        <f>+EVALUACION!J30</f>
        <v>3</v>
      </c>
      <c r="K29" s="68">
        <f t="shared" si="0"/>
        <v>4</v>
      </c>
      <c r="L29" s="68" t="str">
        <f t="shared" si="1"/>
        <v>BAJO</v>
      </c>
      <c r="M29" s="68" t="s">
        <v>198</v>
      </c>
      <c r="N29" s="108" t="s">
        <v>199</v>
      </c>
      <c r="O29" s="113" t="s">
        <v>221</v>
      </c>
      <c r="P29" s="113" t="s">
        <v>219</v>
      </c>
      <c r="Q29" s="113" t="s">
        <v>222</v>
      </c>
      <c r="R29" s="110" t="s">
        <v>203</v>
      </c>
    </row>
    <row r="30" spans="2:18" s="105" customFormat="1" ht="57.75" customHeight="1" x14ac:dyDescent="0.25">
      <c r="B30" s="111" t="str">
        <f>+EVALUACION!B31</f>
        <v>CONTRATACIÓN</v>
      </c>
      <c r="C30" s="202" t="str">
        <f>+EVALUACION!C31</f>
        <v xml:space="preserve">Retrasos en la firma del acta de inicio del contrato </v>
      </c>
      <c r="D30" s="202"/>
      <c r="E30" s="202"/>
      <c r="F30" s="202"/>
      <c r="G30" s="188" t="s">
        <v>229</v>
      </c>
      <c r="H30" s="188"/>
      <c r="I30" s="68">
        <f>+EVALUACION!I31</f>
        <v>2</v>
      </c>
      <c r="J30" s="68">
        <f>+EVALUACION!J31</f>
        <v>4</v>
      </c>
      <c r="K30" s="68">
        <f t="shared" si="0"/>
        <v>6</v>
      </c>
      <c r="L30" s="68" t="str">
        <f t="shared" si="1"/>
        <v>ALTO</v>
      </c>
      <c r="M30" s="68" t="s">
        <v>198</v>
      </c>
      <c r="N30" s="108" t="s">
        <v>199</v>
      </c>
      <c r="O30" s="113" t="s">
        <v>230</v>
      </c>
      <c r="P30" s="113" t="s">
        <v>231</v>
      </c>
      <c r="Q30" s="113" t="s">
        <v>232</v>
      </c>
      <c r="R30" s="110" t="s">
        <v>203</v>
      </c>
    </row>
    <row r="31" spans="2:18" s="105" customFormat="1" ht="57.75" customHeight="1" x14ac:dyDescent="0.25">
      <c r="B31" s="111" t="str">
        <f>+EVALUACION!B32</f>
        <v>CONTRATACIÓN</v>
      </c>
      <c r="C31" s="202" t="str">
        <f>+EVALUACION!C32</f>
        <v>Falta de solicitud o solicitud tardía del registro  presupuestal</v>
      </c>
      <c r="D31" s="202"/>
      <c r="E31" s="202"/>
      <c r="F31" s="202"/>
      <c r="G31" s="188" t="s">
        <v>233</v>
      </c>
      <c r="H31" s="188"/>
      <c r="I31" s="68">
        <f>+EVALUACION!I32</f>
        <v>1</v>
      </c>
      <c r="J31" s="68">
        <f>+EVALUACION!J32</f>
        <v>2</v>
      </c>
      <c r="K31" s="68">
        <f t="shared" si="0"/>
        <v>3</v>
      </c>
      <c r="L31" s="68" t="str">
        <f t="shared" si="1"/>
        <v>BAJO</v>
      </c>
      <c r="M31" s="68" t="s">
        <v>209</v>
      </c>
      <c r="N31" s="108" t="s">
        <v>199</v>
      </c>
      <c r="O31" s="113" t="s">
        <v>219</v>
      </c>
      <c r="P31" s="113" t="s">
        <v>231</v>
      </c>
      <c r="Q31" s="113" t="s">
        <v>234</v>
      </c>
      <c r="R31" s="110" t="s">
        <v>203</v>
      </c>
    </row>
    <row r="32" spans="2:18" s="105" customFormat="1" ht="57.75" customHeight="1" x14ac:dyDescent="0.25">
      <c r="B32" s="111" t="str">
        <f>+EVALUACION!B33</f>
        <v>CONTRATACIÓN</v>
      </c>
      <c r="C32" s="202" t="str">
        <f>+EVALUACION!C33</f>
        <v>Presentación de reclamos de terceros sobre la selección del oferente que retrasen el perfeccionamiento del contrato.</v>
      </c>
      <c r="D32" s="202"/>
      <c r="E32" s="202"/>
      <c r="F32" s="202"/>
      <c r="G32" s="188" t="s">
        <v>235</v>
      </c>
      <c r="H32" s="188"/>
      <c r="I32" s="68">
        <f>+EVALUACION!I33</f>
        <v>2</v>
      </c>
      <c r="J32" s="68">
        <f>+EVALUACION!J33</f>
        <v>4</v>
      </c>
      <c r="K32" s="68">
        <f t="shared" si="0"/>
        <v>6</v>
      </c>
      <c r="L32" s="68" t="str">
        <f t="shared" si="1"/>
        <v>ALTO</v>
      </c>
      <c r="M32" s="68" t="s">
        <v>198</v>
      </c>
      <c r="N32" s="113" t="s">
        <v>236</v>
      </c>
      <c r="O32" s="113" t="s">
        <v>230</v>
      </c>
      <c r="P32" s="113" t="s">
        <v>231</v>
      </c>
      <c r="Q32" s="113" t="s">
        <v>232</v>
      </c>
      <c r="R32" s="110" t="s">
        <v>203</v>
      </c>
    </row>
    <row r="33" spans="2:23" s="105" customFormat="1" ht="57.75" customHeight="1" x14ac:dyDescent="0.25">
      <c r="B33" s="111" t="str">
        <f>+EVALUACION!B34</f>
        <v>EJECUCIÓN</v>
      </c>
      <c r="C33" s="202" t="str">
        <f>+EVALUACION!C34</f>
        <v>Cambios en el marco regulatorio o normatividad aplicable al proyecto.</v>
      </c>
      <c r="D33" s="202"/>
      <c r="E33" s="202"/>
      <c r="F33" s="202"/>
      <c r="G33" s="188" t="s">
        <v>237</v>
      </c>
      <c r="H33" s="188"/>
      <c r="I33" s="68">
        <v>1</v>
      </c>
      <c r="J33" s="68">
        <v>3</v>
      </c>
      <c r="K33" s="68">
        <f t="shared" si="0"/>
        <v>4</v>
      </c>
      <c r="L33" s="68" t="str">
        <f t="shared" si="1"/>
        <v>BAJO</v>
      </c>
      <c r="M33" s="68" t="s">
        <v>209</v>
      </c>
      <c r="N33" s="108" t="s">
        <v>199</v>
      </c>
      <c r="O33" s="113" t="s">
        <v>219</v>
      </c>
      <c r="P33" s="113" t="s">
        <v>238</v>
      </c>
      <c r="Q33" s="114" t="s">
        <v>239</v>
      </c>
      <c r="R33" s="110" t="s">
        <v>203</v>
      </c>
    </row>
    <row r="34" spans="2:23" s="105" customFormat="1" ht="75" customHeight="1" x14ac:dyDescent="0.25">
      <c r="B34" s="111" t="str">
        <f>+EVALUACION!B35</f>
        <v>EJECUCIÓN</v>
      </c>
      <c r="C34" s="202" t="str">
        <f>+EVALUACION!C35</f>
        <v>Intrusión violenta y disturbios de colectivos sociales</v>
      </c>
      <c r="D34" s="202"/>
      <c r="E34" s="202"/>
      <c r="F34" s="202"/>
      <c r="G34" s="188" t="s">
        <v>240</v>
      </c>
      <c r="H34" s="188"/>
      <c r="I34" s="68">
        <v>2</v>
      </c>
      <c r="J34" s="68">
        <v>2</v>
      </c>
      <c r="K34" s="68">
        <f t="shared" si="0"/>
        <v>4</v>
      </c>
      <c r="L34" s="68" t="str">
        <f t="shared" si="1"/>
        <v>BAJO</v>
      </c>
      <c r="M34" s="68" t="s">
        <v>198</v>
      </c>
      <c r="N34" s="113" t="s">
        <v>241</v>
      </c>
      <c r="O34" s="113" t="s">
        <v>219</v>
      </c>
      <c r="P34" s="113" t="s">
        <v>238</v>
      </c>
      <c r="Q34" s="114" t="s">
        <v>239</v>
      </c>
      <c r="R34" s="110" t="s">
        <v>203</v>
      </c>
    </row>
    <row r="35" spans="2:23" s="105" customFormat="1" ht="57.75" customHeight="1" x14ac:dyDescent="0.25">
      <c r="B35" s="111" t="str">
        <f>+EVALUACION!B36</f>
        <v>EJECUCIÓN</v>
      </c>
      <c r="C35" s="202" t="str">
        <f>+EVALUACION!C36</f>
        <v>Emergencia Sanitaria ordenada por OMS y aplicada al territorio</v>
      </c>
      <c r="D35" s="202"/>
      <c r="E35" s="202"/>
      <c r="F35" s="202"/>
      <c r="G35" s="188" t="s">
        <v>242</v>
      </c>
      <c r="H35" s="188"/>
      <c r="I35" s="68">
        <v>1</v>
      </c>
      <c r="J35" s="68">
        <v>1</v>
      </c>
      <c r="K35" s="68">
        <f t="shared" si="0"/>
        <v>2</v>
      </c>
      <c r="L35" s="68" t="str">
        <f t="shared" si="1"/>
        <v>BAJO</v>
      </c>
      <c r="M35" s="68" t="s">
        <v>209</v>
      </c>
      <c r="N35" s="113" t="s">
        <v>241</v>
      </c>
      <c r="O35" s="113" t="s">
        <v>219</v>
      </c>
      <c r="P35" s="113" t="s">
        <v>238</v>
      </c>
      <c r="Q35" s="114" t="s">
        <v>239</v>
      </c>
      <c r="R35" s="110" t="s">
        <v>203</v>
      </c>
    </row>
    <row r="36" spans="2:23" s="105" customFormat="1" ht="57.75" customHeight="1" x14ac:dyDescent="0.25">
      <c r="B36" s="111" t="str">
        <f>+EVALUACION!B37</f>
        <v>EJECUCIÓN</v>
      </c>
      <c r="C36" s="203" t="str">
        <f>+EVALUACION!C37</f>
        <v>Hackeo de cámaras de vigilancia y vulneración del sistema de seguridad</v>
      </c>
      <c r="D36" s="203"/>
      <c r="E36" s="203"/>
      <c r="F36" s="203"/>
      <c r="G36" s="204" t="s">
        <v>243</v>
      </c>
      <c r="H36" s="204"/>
      <c r="I36" s="68">
        <v>1</v>
      </c>
      <c r="J36" s="68">
        <v>1</v>
      </c>
      <c r="K36" s="68">
        <f t="shared" si="0"/>
        <v>2</v>
      </c>
      <c r="L36" s="68" t="str">
        <f t="shared" si="1"/>
        <v>BAJO</v>
      </c>
      <c r="M36" s="68" t="s">
        <v>209</v>
      </c>
      <c r="N36" s="113" t="s">
        <v>241</v>
      </c>
      <c r="O36" s="113" t="s">
        <v>219</v>
      </c>
      <c r="P36" s="113" t="s">
        <v>238</v>
      </c>
      <c r="Q36" s="114" t="s">
        <v>239</v>
      </c>
      <c r="R36" s="110" t="s">
        <v>203</v>
      </c>
    </row>
    <row r="37" spans="2:23" s="105" customFormat="1" ht="57.75" customHeight="1" x14ac:dyDescent="0.25">
      <c r="B37" s="111" t="str">
        <f>+EVALUACION!B38</f>
        <v>EJECUCIÓN</v>
      </c>
      <c r="C37" s="202" t="str">
        <f>+EVALUACION!C38</f>
        <v>Fallas en el servicio por falta de personal</v>
      </c>
      <c r="D37" s="202"/>
      <c r="E37" s="202"/>
      <c r="F37" s="202"/>
      <c r="G37" s="188" t="s">
        <v>244</v>
      </c>
      <c r="H37" s="188"/>
      <c r="I37" s="68">
        <v>2</v>
      </c>
      <c r="J37" s="68">
        <v>3</v>
      </c>
      <c r="K37" s="68">
        <f t="shared" si="0"/>
        <v>5</v>
      </c>
      <c r="L37" s="68" t="str">
        <f t="shared" si="1"/>
        <v>MEDIO</v>
      </c>
      <c r="M37" s="68" t="s">
        <v>209</v>
      </c>
      <c r="N37" s="113" t="s">
        <v>241</v>
      </c>
      <c r="O37" s="113" t="s">
        <v>219</v>
      </c>
      <c r="P37" s="113" t="s">
        <v>238</v>
      </c>
      <c r="Q37" s="114" t="s">
        <v>239</v>
      </c>
      <c r="R37" s="110" t="s">
        <v>203</v>
      </c>
    </row>
    <row r="38" spans="2:23" s="105" customFormat="1" ht="76.2" customHeight="1" x14ac:dyDescent="0.25">
      <c r="B38" s="111" t="str">
        <f>+EVALUACION!B39</f>
        <v>EJECUCIÓN</v>
      </c>
      <c r="C38" s="203" t="str">
        <f>+EVALUACION!C39</f>
        <v>Hurtos internos dentro del edificio</v>
      </c>
      <c r="D38" s="203"/>
      <c r="E38" s="203"/>
      <c r="F38" s="203"/>
      <c r="G38" s="204" t="s">
        <v>245</v>
      </c>
      <c r="H38" s="204"/>
      <c r="I38" s="68">
        <v>2</v>
      </c>
      <c r="J38" s="68">
        <v>2</v>
      </c>
      <c r="K38" s="68">
        <f t="shared" si="0"/>
        <v>4</v>
      </c>
      <c r="L38" s="68" t="str">
        <f t="shared" si="1"/>
        <v>BAJO</v>
      </c>
      <c r="M38" s="68" t="s">
        <v>198</v>
      </c>
      <c r="N38" s="113" t="s">
        <v>241</v>
      </c>
      <c r="O38" s="113" t="s">
        <v>219</v>
      </c>
      <c r="P38" s="113" t="s">
        <v>238</v>
      </c>
      <c r="Q38" s="114" t="s">
        <v>239</v>
      </c>
      <c r="R38" s="110" t="s">
        <v>203</v>
      </c>
    </row>
    <row r="39" spans="2:23" s="105" customFormat="1" ht="57.75" customHeight="1" x14ac:dyDescent="0.25">
      <c r="B39" s="111" t="str">
        <f>+EVALUACION!B40</f>
        <v>EJECUCIÓN</v>
      </c>
      <c r="C39" s="203" t="str">
        <f>+EVALUACION!C40</f>
        <v>Defecto en la instalación de equipos</v>
      </c>
      <c r="D39" s="203"/>
      <c r="E39" s="203"/>
      <c r="F39" s="203"/>
      <c r="G39" s="204" t="s">
        <v>246</v>
      </c>
      <c r="H39" s="204"/>
      <c r="I39" s="68">
        <v>2</v>
      </c>
      <c r="J39" s="68">
        <v>3</v>
      </c>
      <c r="K39" s="68">
        <f t="shared" si="0"/>
        <v>5</v>
      </c>
      <c r="L39" s="68" t="str">
        <f t="shared" si="1"/>
        <v>MEDIO</v>
      </c>
      <c r="M39" s="68" t="s">
        <v>198</v>
      </c>
      <c r="N39" s="113" t="s">
        <v>247</v>
      </c>
      <c r="O39" s="113" t="s">
        <v>219</v>
      </c>
      <c r="P39" s="113" t="s">
        <v>238</v>
      </c>
      <c r="Q39" s="114" t="s">
        <v>239</v>
      </c>
      <c r="R39" s="110" t="s">
        <v>203</v>
      </c>
    </row>
    <row r="40" spans="2:23" s="105" customFormat="1" ht="57.75" customHeight="1" x14ac:dyDescent="0.25">
      <c r="B40" s="111" t="str">
        <f>+EVALUACION!B41</f>
        <v>EJECUCIÓN</v>
      </c>
      <c r="C40" s="203" t="str">
        <f>+EVALUACION!C41</f>
        <v xml:space="preserve">Accidentes por mal manejo del pesonal armado </v>
      </c>
      <c r="D40" s="203"/>
      <c r="E40" s="203"/>
      <c r="F40" s="203"/>
      <c r="G40" s="204" t="s">
        <v>248</v>
      </c>
      <c r="H40" s="204"/>
      <c r="I40" s="68">
        <v>2</v>
      </c>
      <c r="J40" s="68">
        <v>3</v>
      </c>
      <c r="K40" s="68">
        <v>4</v>
      </c>
      <c r="L40" s="68" t="str">
        <f t="shared" si="1"/>
        <v>BAJO</v>
      </c>
      <c r="M40" s="68" t="s">
        <v>198</v>
      </c>
      <c r="N40" s="113" t="s">
        <v>247</v>
      </c>
      <c r="O40" s="113" t="s">
        <v>219</v>
      </c>
      <c r="P40" s="113" t="s">
        <v>238</v>
      </c>
      <c r="Q40" s="114" t="s">
        <v>239</v>
      </c>
      <c r="R40" s="110" t="s">
        <v>203</v>
      </c>
    </row>
    <row r="41" spans="2:23" s="105" customFormat="1" ht="84" customHeight="1" x14ac:dyDescent="0.25">
      <c r="B41" s="115" t="str">
        <f>+EVALUACION!B42</f>
        <v>EJECUCIÓN</v>
      </c>
      <c r="C41" s="205" t="str">
        <f>+EVALUACION!C42</f>
        <v>Incidentes de seguridad y salud en el trabajo con terceros contratados por horas</v>
      </c>
      <c r="D41" s="205"/>
      <c r="E41" s="205"/>
      <c r="F41" s="205"/>
      <c r="G41" s="206" t="s">
        <v>249</v>
      </c>
      <c r="H41" s="206"/>
      <c r="I41" s="75">
        <v>1</v>
      </c>
      <c r="J41" s="75">
        <v>2</v>
      </c>
      <c r="K41" s="75">
        <f>+I41+J41</f>
        <v>3</v>
      </c>
      <c r="L41" s="75" t="str">
        <f t="shared" si="1"/>
        <v>BAJO</v>
      </c>
      <c r="M41" s="75" t="s">
        <v>209</v>
      </c>
      <c r="N41" s="113" t="s">
        <v>250</v>
      </c>
      <c r="O41" s="113" t="s">
        <v>219</v>
      </c>
      <c r="P41" s="113" t="s">
        <v>238</v>
      </c>
      <c r="Q41" s="114" t="s">
        <v>239</v>
      </c>
      <c r="R41" s="110" t="s">
        <v>203</v>
      </c>
    </row>
    <row r="42" spans="2:23" ht="12.75" customHeight="1" x14ac:dyDescent="0.25">
      <c r="B42" s="81"/>
      <c r="C42" s="49"/>
      <c r="D42" s="49"/>
      <c r="E42" s="49"/>
      <c r="F42" s="49"/>
      <c r="G42" s="49"/>
      <c r="H42" s="49"/>
      <c r="I42" s="49"/>
      <c r="J42" s="49"/>
      <c r="K42" s="49"/>
      <c r="L42" s="49"/>
      <c r="M42" s="49"/>
      <c r="N42" s="49"/>
      <c r="O42" s="49"/>
      <c r="P42" s="49"/>
      <c r="Q42" s="49"/>
      <c r="R42" s="100"/>
    </row>
    <row r="43" spans="2:23" ht="12.75" customHeight="1" x14ac:dyDescent="0.25">
      <c r="B43" s="81"/>
      <c r="C43" s="183" t="s">
        <v>178</v>
      </c>
      <c r="D43" s="183"/>
      <c r="E43" s="183"/>
      <c r="F43" s="183"/>
      <c r="G43" s="49"/>
      <c r="H43" s="184" t="s">
        <v>251</v>
      </c>
      <c r="I43" s="184"/>
      <c r="J43" s="184"/>
      <c r="K43" s="184"/>
      <c r="L43" s="116"/>
      <c r="M43" s="116"/>
      <c r="N43" s="116"/>
      <c r="O43" s="116"/>
      <c r="P43" s="116"/>
      <c r="Q43" s="116"/>
      <c r="R43" s="100"/>
    </row>
    <row r="44" spans="2:23" ht="19.5" customHeight="1" x14ac:dyDescent="0.25">
      <c r="B44" s="185" t="s">
        <v>150</v>
      </c>
      <c r="C44" s="186" t="s">
        <v>151</v>
      </c>
      <c r="D44" s="186"/>
      <c r="E44" s="186"/>
      <c r="F44" s="84" t="s">
        <v>152</v>
      </c>
      <c r="G44" s="49"/>
      <c r="H44" s="186" t="s">
        <v>153</v>
      </c>
      <c r="I44" s="186"/>
      <c r="J44" s="186" t="s">
        <v>152</v>
      </c>
      <c r="K44" s="186"/>
      <c r="L44" s="89"/>
      <c r="M44" s="89"/>
      <c r="N44" s="184" t="s">
        <v>178</v>
      </c>
      <c r="O44" s="184"/>
      <c r="P44" s="184"/>
      <c r="Q44" s="89"/>
      <c r="R44" s="100"/>
    </row>
    <row r="45" spans="2:23" ht="21" customHeight="1" x14ac:dyDescent="0.25">
      <c r="B45" s="185"/>
      <c r="C45" s="188" t="s">
        <v>154</v>
      </c>
      <c r="D45" s="188"/>
      <c r="E45" s="188"/>
      <c r="F45" s="85">
        <v>1</v>
      </c>
      <c r="G45" s="49"/>
      <c r="H45" s="188" t="s">
        <v>155</v>
      </c>
      <c r="I45" s="188"/>
      <c r="J45" s="188">
        <v>1</v>
      </c>
      <c r="K45" s="188"/>
      <c r="L45" s="89"/>
      <c r="M45" s="89"/>
      <c r="N45" s="189" t="s">
        <v>164</v>
      </c>
      <c r="O45" s="189"/>
      <c r="P45" s="98" t="s">
        <v>177</v>
      </c>
      <c r="Q45" s="89"/>
      <c r="R45" s="100"/>
    </row>
    <row r="46" spans="2:23" ht="15.75" customHeight="1" x14ac:dyDescent="0.25">
      <c r="B46" s="185"/>
      <c r="C46" s="188" t="s">
        <v>156</v>
      </c>
      <c r="D46" s="188"/>
      <c r="E46" s="188"/>
      <c r="F46" s="85">
        <v>2</v>
      </c>
      <c r="G46" s="49"/>
      <c r="H46" s="188" t="s">
        <v>157</v>
      </c>
      <c r="I46" s="188"/>
      <c r="J46" s="188">
        <v>2</v>
      </c>
      <c r="K46" s="188"/>
      <c r="L46" s="89"/>
      <c r="M46" s="89"/>
      <c r="N46" s="194" t="s">
        <v>179</v>
      </c>
      <c r="O46" s="194"/>
      <c r="P46" s="99" t="s">
        <v>180</v>
      </c>
      <c r="Q46" s="89"/>
      <c r="R46" s="100"/>
      <c r="T46" s="87"/>
      <c r="U46" s="87"/>
      <c r="V46" s="87"/>
      <c r="W46" s="87"/>
    </row>
    <row r="47" spans="2:23" ht="24.75" customHeight="1" x14ac:dyDescent="0.25">
      <c r="B47" s="185"/>
      <c r="C47" s="188" t="s">
        <v>158</v>
      </c>
      <c r="D47" s="188"/>
      <c r="E47" s="188"/>
      <c r="F47" s="85">
        <v>3</v>
      </c>
      <c r="G47" s="49"/>
      <c r="H47" s="188" t="s">
        <v>159</v>
      </c>
      <c r="I47" s="188"/>
      <c r="J47" s="188">
        <v>3</v>
      </c>
      <c r="K47" s="188"/>
      <c r="L47" s="89"/>
      <c r="M47" s="89"/>
      <c r="N47" s="192" t="s">
        <v>181</v>
      </c>
      <c r="O47" s="192"/>
      <c r="P47" s="99" t="s">
        <v>182</v>
      </c>
      <c r="Q47" s="89"/>
      <c r="R47" s="100"/>
    </row>
    <row r="48" spans="2:23" ht="18" customHeight="1" x14ac:dyDescent="0.25">
      <c r="B48" s="185"/>
      <c r="C48" s="188" t="s">
        <v>160</v>
      </c>
      <c r="D48" s="188"/>
      <c r="E48" s="188"/>
      <c r="F48" s="85">
        <v>4</v>
      </c>
      <c r="G48" s="49"/>
      <c r="H48" s="188" t="s">
        <v>161</v>
      </c>
      <c r="I48" s="188"/>
      <c r="J48" s="188">
        <v>4</v>
      </c>
      <c r="K48" s="188"/>
      <c r="L48" s="89"/>
      <c r="M48" s="89"/>
      <c r="N48" s="191">
        <v>5</v>
      </c>
      <c r="O48" s="191"/>
      <c r="P48" s="99" t="s">
        <v>183</v>
      </c>
      <c r="Q48" s="89"/>
      <c r="R48" s="100"/>
    </row>
    <row r="49" spans="2:18" ht="21" customHeight="1" x14ac:dyDescent="0.25">
      <c r="B49" s="185"/>
      <c r="C49" s="188" t="s">
        <v>162</v>
      </c>
      <c r="D49" s="188"/>
      <c r="E49" s="188"/>
      <c r="F49" s="85">
        <v>5</v>
      </c>
      <c r="G49" s="49"/>
      <c r="H49" s="188" t="s">
        <v>163</v>
      </c>
      <c r="I49" s="188"/>
      <c r="J49" s="188">
        <v>5</v>
      </c>
      <c r="K49" s="188"/>
      <c r="L49" s="89"/>
      <c r="M49" s="89"/>
      <c r="N49" s="207" t="s">
        <v>184</v>
      </c>
      <c r="O49" s="207"/>
      <c r="P49" s="117" t="s">
        <v>185</v>
      </c>
      <c r="Q49" s="89"/>
      <c r="R49" s="100"/>
    </row>
    <row r="50" spans="2:18" ht="12.75" customHeight="1" x14ac:dyDescent="0.25">
      <c r="B50" s="81"/>
      <c r="C50" s="49"/>
      <c r="D50" s="49"/>
      <c r="E50" s="49"/>
      <c r="F50" s="49"/>
      <c r="G50" s="49"/>
      <c r="H50" s="49"/>
      <c r="I50" s="49"/>
      <c r="J50" s="49"/>
      <c r="K50" s="49"/>
      <c r="L50" s="49"/>
      <c r="M50" s="49"/>
      <c r="N50" s="49"/>
      <c r="O50" s="49"/>
      <c r="P50" s="49"/>
      <c r="Q50" s="49"/>
      <c r="R50" s="100"/>
    </row>
    <row r="51" spans="2:18" ht="18" customHeight="1" x14ac:dyDescent="0.25">
      <c r="B51" s="81"/>
      <c r="C51" s="184" t="s">
        <v>164</v>
      </c>
      <c r="D51" s="184"/>
      <c r="E51" s="184"/>
      <c r="F51" s="184"/>
      <c r="G51" s="184"/>
      <c r="H51" s="184"/>
      <c r="I51" s="184"/>
      <c r="J51" s="184"/>
      <c r="K51" s="184"/>
      <c r="L51" s="184"/>
      <c r="M51" s="184"/>
      <c r="N51" s="184"/>
      <c r="O51" s="184"/>
      <c r="P51" s="184"/>
      <c r="Q51" s="184"/>
      <c r="R51" s="100"/>
    </row>
    <row r="52" spans="2:18" ht="68.25" customHeight="1" x14ac:dyDescent="0.25">
      <c r="B52" s="81"/>
      <c r="C52" s="188" t="s">
        <v>165</v>
      </c>
      <c r="D52" s="188"/>
      <c r="E52" s="188"/>
      <c r="F52" s="188"/>
      <c r="G52" s="188" t="s">
        <v>166</v>
      </c>
      <c r="H52" s="188"/>
      <c r="I52" s="188" t="s">
        <v>167</v>
      </c>
      <c r="J52" s="188"/>
      <c r="K52" s="188"/>
      <c r="L52" s="188" t="s">
        <v>168</v>
      </c>
      <c r="M52" s="188"/>
      <c r="N52" s="188" t="s">
        <v>169</v>
      </c>
      <c r="O52" s="188"/>
      <c r="P52" s="188" t="s">
        <v>170</v>
      </c>
      <c r="Q52" s="188"/>
      <c r="R52" s="100"/>
    </row>
    <row r="53" spans="2:18" ht="60" customHeight="1" x14ac:dyDescent="0.25">
      <c r="B53" s="81"/>
      <c r="C53" s="188" t="s">
        <v>171</v>
      </c>
      <c r="D53" s="188"/>
      <c r="E53" s="188"/>
      <c r="F53" s="188"/>
      <c r="G53" s="188" t="s">
        <v>172</v>
      </c>
      <c r="H53" s="188"/>
      <c r="I53" s="188" t="s">
        <v>173</v>
      </c>
      <c r="J53" s="188"/>
      <c r="K53" s="188"/>
      <c r="L53" s="188" t="s">
        <v>174</v>
      </c>
      <c r="M53" s="188"/>
      <c r="N53" s="188" t="s">
        <v>175</v>
      </c>
      <c r="O53" s="188"/>
      <c r="P53" s="188" t="s">
        <v>176</v>
      </c>
      <c r="Q53" s="188"/>
      <c r="R53" s="100"/>
    </row>
    <row r="54" spans="2:18" ht="12.75" customHeight="1" x14ac:dyDescent="0.25">
      <c r="B54" s="81"/>
      <c r="C54" s="186" t="s">
        <v>151</v>
      </c>
      <c r="D54" s="186"/>
      <c r="E54" s="186"/>
      <c r="F54" s="186" t="s">
        <v>152</v>
      </c>
      <c r="G54" s="189" t="s">
        <v>155</v>
      </c>
      <c r="H54" s="189"/>
      <c r="I54" s="189" t="s">
        <v>157</v>
      </c>
      <c r="J54" s="189"/>
      <c r="K54" s="189"/>
      <c r="L54" s="189" t="s">
        <v>159</v>
      </c>
      <c r="M54" s="189"/>
      <c r="N54" s="189" t="s">
        <v>161</v>
      </c>
      <c r="O54" s="189"/>
      <c r="P54" s="186" t="s">
        <v>163</v>
      </c>
      <c r="Q54" s="186"/>
      <c r="R54" s="100"/>
    </row>
    <row r="55" spans="2:18" ht="12.75" customHeight="1" x14ac:dyDescent="0.25">
      <c r="B55" s="81"/>
      <c r="C55" s="186"/>
      <c r="D55" s="186"/>
      <c r="E55" s="186"/>
      <c r="F55" s="186"/>
      <c r="G55" s="190">
        <v>1</v>
      </c>
      <c r="H55" s="190"/>
      <c r="I55" s="190">
        <v>2</v>
      </c>
      <c r="J55" s="190"/>
      <c r="K55" s="190"/>
      <c r="L55" s="190">
        <v>3</v>
      </c>
      <c r="M55" s="190"/>
      <c r="N55" s="190">
        <v>4</v>
      </c>
      <c r="O55" s="190"/>
      <c r="P55" s="190">
        <v>5</v>
      </c>
      <c r="Q55" s="190"/>
      <c r="R55" s="100"/>
    </row>
    <row r="56" spans="2:18" ht="19.5" customHeight="1" x14ac:dyDescent="0.25">
      <c r="B56" s="81"/>
      <c r="C56" s="188" t="s">
        <v>154</v>
      </c>
      <c r="D56" s="188"/>
      <c r="E56" s="188"/>
      <c r="F56" s="93">
        <v>1</v>
      </c>
      <c r="G56" s="208">
        <v>2</v>
      </c>
      <c r="H56" s="208"/>
      <c r="I56" s="208">
        <v>3</v>
      </c>
      <c r="J56" s="208"/>
      <c r="K56" s="208"/>
      <c r="L56" s="208">
        <v>4</v>
      </c>
      <c r="M56" s="208"/>
      <c r="N56" s="191">
        <v>5</v>
      </c>
      <c r="O56" s="191"/>
      <c r="P56" s="192">
        <v>6</v>
      </c>
      <c r="Q56" s="192"/>
      <c r="R56" s="100"/>
    </row>
    <row r="57" spans="2:18" ht="21.75" customHeight="1" x14ac:dyDescent="0.25">
      <c r="B57" s="81"/>
      <c r="C57" s="188" t="s">
        <v>156</v>
      </c>
      <c r="D57" s="188"/>
      <c r="E57" s="188"/>
      <c r="F57" s="93">
        <v>2</v>
      </c>
      <c r="G57" s="208">
        <v>3</v>
      </c>
      <c r="H57" s="208"/>
      <c r="I57" s="208">
        <v>4</v>
      </c>
      <c r="J57" s="208"/>
      <c r="K57" s="208"/>
      <c r="L57" s="191">
        <v>5</v>
      </c>
      <c r="M57" s="191"/>
      <c r="N57" s="192">
        <v>6</v>
      </c>
      <c r="O57" s="192"/>
      <c r="P57" s="192">
        <v>7</v>
      </c>
      <c r="Q57" s="192"/>
      <c r="R57" s="100"/>
    </row>
    <row r="58" spans="2:18" ht="21" customHeight="1" x14ac:dyDescent="0.25">
      <c r="B58" s="81"/>
      <c r="C58" s="188" t="s">
        <v>158</v>
      </c>
      <c r="D58" s="188"/>
      <c r="E58" s="188"/>
      <c r="F58" s="93">
        <v>3</v>
      </c>
      <c r="G58" s="208">
        <v>4</v>
      </c>
      <c r="H58" s="208"/>
      <c r="I58" s="191">
        <v>5</v>
      </c>
      <c r="J58" s="191"/>
      <c r="K58" s="191"/>
      <c r="L58" s="192">
        <v>6</v>
      </c>
      <c r="M58" s="192"/>
      <c r="N58" s="192">
        <v>7</v>
      </c>
      <c r="O58" s="192"/>
      <c r="P58" s="194">
        <v>8</v>
      </c>
      <c r="Q58" s="194"/>
      <c r="R58" s="100"/>
    </row>
    <row r="59" spans="2:18" ht="21" customHeight="1" x14ac:dyDescent="0.25">
      <c r="B59" s="81"/>
      <c r="C59" s="188" t="s">
        <v>160</v>
      </c>
      <c r="D59" s="188"/>
      <c r="E59" s="188"/>
      <c r="F59" s="93">
        <v>4</v>
      </c>
      <c r="G59" s="191">
        <v>5</v>
      </c>
      <c r="H59" s="191"/>
      <c r="I59" s="192">
        <v>6</v>
      </c>
      <c r="J59" s="192"/>
      <c r="K59" s="192"/>
      <c r="L59" s="192">
        <v>7</v>
      </c>
      <c r="M59" s="192"/>
      <c r="N59" s="194">
        <v>8</v>
      </c>
      <c r="O59" s="194"/>
      <c r="P59" s="194">
        <v>9</v>
      </c>
      <c r="Q59" s="194"/>
      <c r="R59" s="100"/>
    </row>
    <row r="60" spans="2:18" ht="21" customHeight="1" x14ac:dyDescent="0.25">
      <c r="B60" s="81"/>
      <c r="C60" s="188" t="s">
        <v>162</v>
      </c>
      <c r="D60" s="188"/>
      <c r="E60" s="188"/>
      <c r="F60" s="93">
        <v>5</v>
      </c>
      <c r="G60" s="192">
        <v>6</v>
      </c>
      <c r="H60" s="192"/>
      <c r="I60" s="192">
        <v>7</v>
      </c>
      <c r="J60" s="192"/>
      <c r="K60" s="192"/>
      <c r="L60" s="194">
        <v>8</v>
      </c>
      <c r="M60" s="194"/>
      <c r="N60" s="194">
        <v>9</v>
      </c>
      <c r="O60" s="194"/>
      <c r="P60" s="194">
        <v>10</v>
      </c>
      <c r="Q60" s="194"/>
      <c r="R60" s="100"/>
    </row>
    <row r="61" spans="2:18" ht="13.5" customHeight="1" x14ac:dyDescent="0.25">
      <c r="B61" s="60"/>
      <c r="C61" s="61"/>
      <c r="D61" s="61"/>
      <c r="E61" s="61"/>
      <c r="F61" s="61"/>
      <c r="G61" s="61"/>
      <c r="H61" s="61"/>
      <c r="I61" s="61"/>
      <c r="J61" s="61"/>
      <c r="K61" s="61"/>
      <c r="L61" s="61"/>
      <c r="M61" s="61"/>
      <c r="N61" s="61"/>
      <c r="O61" s="61"/>
      <c r="P61" s="61"/>
      <c r="Q61" s="61"/>
      <c r="R61" s="118"/>
    </row>
  </sheetData>
  <mergeCells count="144">
    <mergeCell ref="C60:E60"/>
    <mergeCell ref="G60:H60"/>
    <mergeCell ref="I60:K60"/>
    <mergeCell ref="L60:M60"/>
    <mergeCell ref="N60:O60"/>
    <mergeCell ref="P60:Q60"/>
    <mergeCell ref="C58:E58"/>
    <mergeCell ref="G58:H58"/>
    <mergeCell ref="I58:K58"/>
    <mergeCell ref="L58:M58"/>
    <mergeCell ref="N58:O58"/>
    <mergeCell ref="P58:Q58"/>
    <mergeCell ref="C59:E59"/>
    <mergeCell ref="G59:H59"/>
    <mergeCell ref="I59:K59"/>
    <mergeCell ref="L59:M59"/>
    <mergeCell ref="N59:O59"/>
    <mergeCell ref="P59:Q59"/>
    <mergeCell ref="C56:E56"/>
    <mergeCell ref="G56:H56"/>
    <mergeCell ref="I56:K56"/>
    <mergeCell ref="L56:M56"/>
    <mergeCell ref="N56:O56"/>
    <mergeCell ref="P56:Q56"/>
    <mergeCell ref="C57:E57"/>
    <mergeCell ref="G57:H57"/>
    <mergeCell ref="I57:K57"/>
    <mergeCell ref="L57:M57"/>
    <mergeCell ref="N57:O57"/>
    <mergeCell ref="P57:Q57"/>
    <mergeCell ref="C53:F53"/>
    <mergeCell ref="G53:H53"/>
    <mergeCell ref="I53:K53"/>
    <mergeCell ref="L53:M53"/>
    <mergeCell ref="N53:O53"/>
    <mergeCell ref="P53:Q53"/>
    <mergeCell ref="C54:E55"/>
    <mergeCell ref="F54:F55"/>
    <mergeCell ref="G54:H54"/>
    <mergeCell ref="I54:K54"/>
    <mergeCell ref="L54:M54"/>
    <mergeCell ref="N54:O54"/>
    <mergeCell ref="P54:Q54"/>
    <mergeCell ref="G55:H55"/>
    <mergeCell ref="I55:K55"/>
    <mergeCell ref="L55:M55"/>
    <mergeCell ref="N55:O55"/>
    <mergeCell ref="P55:Q55"/>
    <mergeCell ref="N48:O48"/>
    <mergeCell ref="C49:E49"/>
    <mergeCell ref="H49:I49"/>
    <mergeCell ref="J49:K49"/>
    <mergeCell ref="N49:O49"/>
    <mergeCell ref="C51:Q51"/>
    <mergeCell ref="C52:F52"/>
    <mergeCell ref="G52:H52"/>
    <mergeCell ref="I52:K52"/>
    <mergeCell ref="L52:M52"/>
    <mergeCell ref="N52:O52"/>
    <mergeCell ref="P52:Q52"/>
    <mergeCell ref="C41:F41"/>
    <mergeCell ref="G41:H41"/>
    <mergeCell ref="C43:F43"/>
    <mergeCell ref="H43:K43"/>
    <mergeCell ref="B44:B49"/>
    <mergeCell ref="C44:E44"/>
    <mergeCell ref="H44:I44"/>
    <mergeCell ref="J44:K44"/>
    <mergeCell ref="N44:P44"/>
    <mergeCell ref="C45:E45"/>
    <mergeCell ref="H45:I45"/>
    <mergeCell ref="J45:K45"/>
    <mergeCell ref="N45:O45"/>
    <mergeCell ref="C46:E46"/>
    <mergeCell ref="H46:I46"/>
    <mergeCell ref="J46:K46"/>
    <mergeCell ref="N46:O46"/>
    <mergeCell ref="C47:E47"/>
    <mergeCell ref="H47:I47"/>
    <mergeCell ref="J47:K47"/>
    <mergeCell ref="N47:O47"/>
    <mergeCell ref="C48:E48"/>
    <mergeCell ref="H48:I48"/>
    <mergeCell ref="J48:K48"/>
    <mergeCell ref="C36:F36"/>
    <mergeCell ref="G36:H36"/>
    <mergeCell ref="C37:F37"/>
    <mergeCell ref="G37:H37"/>
    <mergeCell ref="C38:F38"/>
    <mergeCell ref="G38:H38"/>
    <mergeCell ref="C39:F39"/>
    <mergeCell ref="G39:H39"/>
    <mergeCell ref="C40:F40"/>
    <mergeCell ref="G40:H40"/>
    <mergeCell ref="C31:F31"/>
    <mergeCell ref="G31:H31"/>
    <mergeCell ref="C32:F32"/>
    <mergeCell ref="G32:H32"/>
    <mergeCell ref="C33:F33"/>
    <mergeCell ref="G33:H33"/>
    <mergeCell ref="C34:F34"/>
    <mergeCell ref="G34:H34"/>
    <mergeCell ref="C35:F35"/>
    <mergeCell ref="G35:H35"/>
    <mergeCell ref="C26:F26"/>
    <mergeCell ref="G26:H26"/>
    <mergeCell ref="C27:F27"/>
    <mergeCell ref="G27:H27"/>
    <mergeCell ref="C28:F28"/>
    <mergeCell ref="G28:H28"/>
    <mergeCell ref="C29:F29"/>
    <mergeCell ref="G29:H29"/>
    <mergeCell ref="C30:F30"/>
    <mergeCell ref="G30:H30"/>
    <mergeCell ref="C21:F21"/>
    <mergeCell ref="G21:H21"/>
    <mergeCell ref="C22:F22"/>
    <mergeCell ref="G22:H22"/>
    <mergeCell ref="C23:F23"/>
    <mergeCell ref="G23:H23"/>
    <mergeCell ref="C24:F24"/>
    <mergeCell ref="G24:H24"/>
    <mergeCell ref="C25:F25"/>
    <mergeCell ref="G25:H25"/>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M16:Q41">
    <cfRule type="expression" dxfId="14" priority="2">
      <formula>"""bajo"""</formula>
    </cfRule>
  </conditionalFormatting>
  <conditionalFormatting sqref="S33:W39">
    <cfRule type="expression" dxfId="13" priority="3">
      <formula>"""bajo"""</formula>
    </cfRule>
  </conditionalFormatting>
  <conditionalFormatting sqref="L16:L41">
    <cfRule type="cellIs" dxfId="12" priority="4" operator="equal">
      <formula>"EXTREMO"</formula>
    </cfRule>
    <cfRule type="cellIs" dxfId="11" priority="5" operator="equal">
      <formula>"ALTO"</formula>
    </cfRule>
    <cfRule type="cellIs" dxfId="10" priority="6" operator="equal">
      <formula>"MEDIO"</formula>
    </cfRule>
    <cfRule type="cellIs" dxfId="9" priority="7" operator="equal">
      <formula>"BAJO"</formula>
    </cfRule>
  </conditionalFormatting>
  <conditionalFormatting sqref="J16:K41">
    <cfRule type="expression" dxfId="8" priority="8">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63"/>
  <sheetViews>
    <sheetView showGridLines="0" tabSelected="1" topLeftCell="A22" zoomScale="55" zoomScaleNormal="55" zoomScaleSheetLayoutView="40" workbookViewId="0">
      <selection activeCell="G23" sqref="G23"/>
    </sheetView>
  </sheetViews>
  <sheetFormatPr baseColWidth="10" defaultColWidth="11.44140625" defaultRowHeight="13.8" x14ac:dyDescent="0.25"/>
  <cols>
    <col min="1" max="1" width="4.33203125" style="119" customWidth="1"/>
    <col min="2" max="2" width="17.88671875" style="119" customWidth="1"/>
    <col min="3" max="3" width="30" style="119" customWidth="1"/>
    <col min="4" max="4" width="17.6640625" style="119" customWidth="1"/>
    <col min="5" max="5" width="22.5546875" style="119" customWidth="1"/>
    <col min="6" max="6" width="15.109375" style="119" customWidth="1"/>
    <col min="7" max="7" width="30.6640625" style="119" customWidth="1"/>
    <col min="8" max="8" width="5.109375" style="119" customWidth="1"/>
    <col min="9" max="9" width="4.33203125" style="119" customWidth="1"/>
    <col min="10" max="10" width="5.88671875" style="119" customWidth="1"/>
    <col min="11" max="11" width="5.33203125" style="119" customWidth="1"/>
    <col min="12" max="12" width="14.109375" style="119" customWidth="1"/>
    <col min="13" max="13" width="5.33203125" style="119" customWidth="1"/>
    <col min="14" max="14" width="40.44140625" style="119" customWidth="1"/>
    <col min="15" max="15" width="5.6640625" style="119" customWidth="1"/>
    <col min="16" max="16" width="6.44140625" style="119" customWidth="1"/>
    <col min="17" max="17" width="8.44140625" style="119" customWidth="1"/>
    <col min="18" max="18" width="6" style="119" customWidth="1"/>
    <col min="19" max="19" width="9.6640625" style="119" customWidth="1"/>
    <col min="20" max="20" width="12.88671875" style="119" customWidth="1"/>
    <col min="21" max="21" width="11.44140625" style="119"/>
    <col min="22" max="22" width="10.88671875" style="119" customWidth="1"/>
    <col min="23" max="23" width="15.6640625" style="119" customWidth="1"/>
    <col min="24" max="24" width="13.88671875" style="119" customWidth="1"/>
    <col min="25" max="16384" width="11.44140625" style="119"/>
  </cols>
  <sheetData>
    <row r="1" spans="2:24" s="120" customFormat="1" ht="13.5" customHeight="1" x14ac:dyDescent="0.25">
      <c r="S1" s="121"/>
    </row>
    <row r="2" spans="2:24" s="120" customFormat="1" ht="54" customHeight="1" x14ac:dyDescent="0.25">
      <c r="B2" s="209"/>
      <c r="C2" s="158" t="s">
        <v>16</v>
      </c>
      <c r="D2" s="158"/>
      <c r="E2" s="158"/>
      <c r="F2" s="158"/>
      <c r="G2" s="158"/>
      <c r="H2" s="158"/>
      <c r="I2" s="158"/>
      <c r="J2" s="158"/>
      <c r="K2" s="158"/>
      <c r="L2" s="158"/>
      <c r="M2" s="158"/>
      <c r="N2" s="158"/>
      <c r="O2" s="158"/>
      <c r="P2" s="158"/>
      <c r="Q2" s="158"/>
      <c r="R2" s="158"/>
      <c r="S2" s="158"/>
      <c r="T2" s="158"/>
      <c r="U2" s="158"/>
      <c r="V2" s="158"/>
      <c r="W2" s="159" t="s">
        <v>1</v>
      </c>
      <c r="X2" s="159"/>
    </row>
    <row r="3" spans="2:24" s="120" customFormat="1" ht="29.4" customHeight="1" x14ac:dyDescent="0.25">
      <c r="B3" s="209"/>
      <c r="C3" s="158"/>
      <c r="D3" s="158"/>
      <c r="E3" s="158"/>
      <c r="F3" s="158"/>
      <c r="G3" s="158"/>
      <c r="H3" s="158"/>
      <c r="I3" s="158"/>
      <c r="J3" s="158"/>
      <c r="K3" s="158"/>
      <c r="L3" s="158"/>
      <c r="M3" s="158"/>
      <c r="N3" s="158"/>
      <c r="O3" s="158"/>
      <c r="P3" s="158"/>
      <c r="Q3" s="158"/>
      <c r="R3" s="158"/>
      <c r="S3" s="158"/>
      <c r="T3" s="158"/>
      <c r="U3" s="158"/>
      <c r="V3" s="158"/>
      <c r="W3" s="159"/>
      <c r="X3" s="159"/>
    </row>
    <row r="4" spans="2:24" s="120" customFormat="1" ht="47.25" customHeight="1" x14ac:dyDescent="0.25">
      <c r="B4" s="209"/>
      <c r="C4" s="158"/>
      <c r="D4" s="158"/>
      <c r="E4" s="158"/>
      <c r="F4" s="158"/>
      <c r="G4" s="158"/>
      <c r="H4" s="158"/>
      <c r="I4" s="158"/>
      <c r="J4" s="158"/>
      <c r="K4" s="158"/>
      <c r="L4" s="158"/>
      <c r="M4" s="158"/>
      <c r="N4" s="158"/>
      <c r="O4" s="158"/>
      <c r="P4" s="158"/>
      <c r="Q4" s="158"/>
      <c r="R4" s="158"/>
      <c r="S4" s="158"/>
      <c r="T4" s="158"/>
      <c r="U4" s="158"/>
      <c r="V4" s="158"/>
      <c r="W4" s="159"/>
      <c r="X4" s="159"/>
    </row>
    <row r="5" spans="2:24" ht="91.5" customHeight="1" x14ac:dyDescent="0.25">
      <c r="B5" s="210" t="s">
        <v>252</v>
      </c>
      <c r="C5" s="210"/>
      <c r="D5" s="210"/>
      <c r="E5" s="210"/>
      <c r="F5" s="210"/>
      <c r="G5" s="210"/>
      <c r="H5" s="210"/>
      <c r="I5" s="210"/>
      <c r="J5" s="210"/>
      <c r="K5" s="210"/>
      <c r="L5" s="210"/>
      <c r="M5" s="210"/>
      <c r="N5" s="210"/>
      <c r="O5" s="210"/>
      <c r="P5" s="210"/>
      <c r="Q5" s="210"/>
      <c r="R5" s="210"/>
      <c r="S5" s="210"/>
      <c r="T5" s="210"/>
      <c r="U5" s="210"/>
      <c r="V5" s="210"/>
      <c r="W5" s="210"/>
      <c r="X5" s="210"/>
    </row>
    <row r="6" spans="2:24" ht="26.25" customHeight="1" x14ac:dyDescent="0.25">
      <c r="B6" s="211" t="s">
        <v>253</v>
      </c>
      <c r="C6" s="211"/>
      <c r="D6" s="211"/>
      <c r="E6" s="211"/>
      <c r="F6" s="211"/>
      <c r="G6" s="211"/>
      <c r="H6" s="211"/>
      <c r="I6" s="211"/>
      <c r="J6" s="211"/>
      <c r="K6" s="211"/>
      <c r="L6" s="211"/>
      <c r="M6" s="211"/>
      <c r="N6" s="211"/>
      <c r="O6" s="211"/>
      <c r="P6" s="211"/>
      <c r="Q6" s="211"/>
      <c r="R6" s="211"/>
      <c r="S6" s="211"/>
      <c r="T6" s="211"/>
      <c r="U6" s="211"/>
      <c r="V6" s="211"/>
      <c r="W6" s="211"/>
      <c r="X6" s="211"/>
    </row>
    <row r="7" spans="2:24" ht="24.75" customHeight="1" x14ac:dyDescent="0.25">
      <c r="B7" s="212"/>
      <c r="C7" s="212"/>
      <c r="D7" s="212"/>
      <c r="E7" s="212"/>
      <c r="F7" s="212"/>
      <c r="G7" s="212"/>
      <c r="H7" s="212"/>
      <c r="I7" s="212"/>
      <c r="J7" s="212"/>
      <c r="K7" s="212"/>
      <c r="L7" s="212"/>
      <c r="M7" s="212"/>
      <c r="N7" s="212"/>
      <c r="O7" s="212"/>
      <c r="P7" s="212"/>
      <c r="Q7" s="212"/>
      <c r="R7" s="212"/>
      <c r="X7" s="123"/>
    </row>
    <row r="8" spans="2:24" ht="106.5" customHeight="1" x14ac:dyDescent="0.25">
      <c r="B8" s="124" t="s">
        <v>254</v>
      </c>
      <c r="C8" s="125" t="s">
        <v>118</v>
      </c>
      <c r="D8" s="126" t="s">
        <v>255</v>
      </c>
      <c r="E8" s="126" t="s">
        <v>256</v>
      </c>
      <c r="F8" s="126" t="s">
        <v>257</v>
      </c>
      <c r="G8" s="125" t="s">
        <v>119</v>
      </c>
      <c r="H8" s="126" t="s">
        <v>150</v>
      </c>
      <c r="I8" s="126" t="s">
        <v>121</v>
      </c>
      <c r="J8" s="126" t="s">
        <v>258</v>
      </c>
      <c r="K8" s="126" t="s">
        <v>123</v>
      </c>
      <c r="L8" s="126" t="s">
        <v>259</v>
      </c>
      <c r="M8" s="125" t="s">
        <v>260</v>
      </c>
      <c r="N8" s="125" t="s">
        <v>190</v>
      </c>
      <c r="O8" s="126" t="s">
        <v>150</v>
      </c>
      <c r="P8" s="126" t="s">
        <v>121</v>
      </c>
      <c r="Q8" s="126" t="s">
        <v>258</v>
      </c>
      <c r="R8" s="126" t="s">
        <v>123</v>
      </c>
      <c r="S8" s="125" t="s">
        <v>191</v>
      </c>
      <c r="T8" s="125" t="s">
        <v>192</v>
      </c>
      <c r="U8" s="125" t="s">
        <v>193</v>
      </c>
      <c r="V8" s="125" t="s">
        <v>194</v>
      </c>
      <c r="W8" s="125" t="s">
        <v>261</v>
      </c>
      <c r="X8" s="127" t="s">
        <v>196</v>
      </c>
    </row>
    <row r="9" spans="2:24" ht="151.94999999999999" customHeight="1" x14ac:dyDescent="0.25">
      <c r="B9" s="128">
        <v>1</v>
      </c>
      <c r="C9" s="129" t="str">
        <f>+'EVALUACION CON CONTROLES'!C16:F16</f>
        <v>Inadecuada escogencia de la modalidad de contratación</v>
      </c>
      <c r="D9" s="130" t="str">
        <f>+'EVALUACION CON CONTROLES'!B16</f>
        <v>PLANEACIÓN</v>
      </c>
      <c r="E9" s="130" t="str">
        <f>VLOOKUP(C9,'IDENTIFICACION Y ANALISIS'!$B$19:$F$88,3,FALSE())</f>
        <v>Especifico</v>
      </c>
      <c r="F9" s="130" t="str">
        <f>VLOOKUP(C9,'IDENTIFICACION Y ANALISIS'!$B$19:$F$88,4,FALSE())</f>
        <v>Interno</v>
      </c>
      <c r="G9" s="129" t="str">
        <f>+EVALUACION!H17</f>
        <v xml:space="preserve">Nulidad del proceso o del contrato, Investigaciones y sanciones de entes de control: Apertura de procesos disciplinarios  o fiscales contra los ordenadores del gasto por evadir los procedimientos legales de selección </v>
      </c>
      <c r="H9" s="129">
        <f>+EVALUACION!I17</f>
        <v>1</v>
      </c>
      <c r="I9" s="129">
        <f>+EVALUACION!J17</f>
        <v>1</v>
      </c>
      <c r="J9" s="129">
        <f>+EVALUACION!K17</f>
        <v>2</v>
      </c>
      <c r="K9" s="130" t="str">
        <f>+EVALUACION!L17</f>
        <v>BAJO</v>
      </c>
      <c r="L9" s="129" t="s">
        <v>262</v>
      </c>
      <c r="M9" s="130">
        <v>100</v>
      </c>
      <c r="N9" s="129" t="str">
        <f>+'EVALUACION CON CONTROLES'!G16</f>
        <v>análisis normativo riguroso en los estudios previos que justifique de manera expresa la modalidad de selección elegida, confrontándola directamente con las causales taxativas de la Ley 80 de 1993 y la Ley 1150 de 2007.</v>
      </c>
      <c r="O9" s="129">
        <f>+'EVALUACION CON CONTROLES'!I16</f>
        <v>1</v>
      </c>
      <c r="P9" s="129">
        <f>+'EVALUACION CON CONTROLES'!J16</f>
        <v>1</v>
      </c>
      <c r="Q9" s="129">
        <f>+'EVALUACION CON CONTROLES'!K16</f>
        <v>2</v>
      </c>
      <c r="R9" s="130" t="str">
        <f>+'EVALUACION CON CONTROLES'!L16</f>
        <v>BAJO</v>
      </c>
      <c r="S9" s="129" t="str">
        <f>+'EVALUACION CON CONTROLES'!M16</f>
        <v>NO</v>
      </c>
      <c r="T9" s="129" t="str">
        <f>+'EVALUACION CON CONTROLES'!N16</f>
        <v>Coordinador de Contratación.</v>
      </c>
      <c r="U9" s="129" t="str">
        <f>+'EVALUACION CON CONTROLES'!O16</f>
        <v>mayo</v>
      </c>
      <c r="V9" s="129" t="str">
        <f>+'EVALUACION CON CONTROLES'!P16</f>
        <v>junio</v>
      </c>
      <c r="W9" s="129" t="str">
        <f>+'EVALUACION CON CONTROLES'!Q16</f>
        <v>Revisiones a los documentos previos a la publicación</v>
      </c>
      <c r="X9" s="131" t="str">
        <f>+'EVALUACION CON CONTROLES'!R16</f>
        <v>Permanente</v>
      </c>
    </row>
    <row r="10" spans="2:24" ht="138" customHeight="1" x14ac:dyDescent="0.25">
      <c r="B10" s="122">
        <v>2</v>
      </c>
      <c r="C10" s="132" t="str">
        <f>+'EVALUACION CON CONTROLES'!C17:F17</f>
        <v xml:space="preserve">Requisitos habilitantes inapropiados para el proceso de selección </v>
      </c>
      <c r="D10" s="133" t="str">
        <f>+'EVALUACION CON CONTROLES'!B17</f>
        <v>PLANEACIÓN</v>
      </c>
      <c r="E10" s="133" t="str">
        <f>VLOOKUP(C10,'IDENTIFICACION Y ANALISIS'!$B$19:$F$88,3,FALSE())</f>
        <v>Especifico</v>
      </c>
      <c r="F10" s="133" t="str">
        <f>VLOOKUP(C10,'IDENTIFICACION Y ANALISIS'!$B$19:$F$88,4,FALSE())</f>
        <v>Interno</v>
      </c>
      <c r="G10" s="132" t="str">
        <f>+EVALUACION!H18</f>
        <v>Proceso desierto o Contratación de un proveedor sin capacidad real.</v>
      </c>
      <c r="H10" s="132">
        <f>+EVALUACION!I18</f>
        <v>1</v>
      </c>
      <c r="I10" s="132">
        <f>+EVALUACION!J18</f>
        <v>1</v>
      </c>
      <c r="J10" s="132">
        <f>+EVALUACION!K18</f>
        <v>2</v>
      </c>
      <c r="K10" s="133" t="str">
        <f>+EVALUACION!L18</f>
        <v>BAJO</v>
      </c>
      <c r="L10" s="132" t="s">
        <v>262</v>
      </c>
      <c r="M10" s="133">
        <v>100</v>
      </c>
      <c r="N10" s="132" t="str">
        <f>+'EVALUACION CON CONTROLES'!G17</f>
        <v>Estructurar las exigencias de capacidad jurídica, financiera y organizacional con estricta observancia a los principios de proporcionalidad y razonabilidad, tomando como base directa los hallazgos y variables promedio identificadas en el estudio de sector.</v>
      </c>
      <c r="O10" s="132">
        <f>+'EVALUACION CON CONTROLES'!I17</f>
        <v>1</v>
      </c>
      <c r="P10" s="132">
        <f>+'EVALUACION CON CONTROLES'!J17</f>
        <v>1</v>
      </c>
      <c r="Q10" s="132">
        <f>+'EVALUACION CON CONTROLES'!K17</f>
        <v>2</v>
      </c>
      <c r="R10" s="133" t="str">
        <f>+'EVALUACION CON CONTROLES'!L17</f>
        <v>BAJO</v>
      </c>
      <c r="S10" s="132" t="str">
        <f>+'EVALUACION CON CONTROLES'!M17</f>
        <v>NO</v>
      </c>
      <c r="T10" s="132" t="str">
        <f>+'EVALUACION CON CONTROLES'!N17</f>
        <v>Formulador, líder, Profesionales</v>
      </c>
      <c r="U10" s="132" t="str">
        <f>+'EVALUACION CON CONTROLES'!O17</f>
        <v xml:space="preserve">mayo </v>
      </c>
      <c r="V10" s="132" t="str">
        <f>+'EVALUACION CON CONTROLES'!P17</f>
        <v>junio</v>
      </c>
      <c r="W10" s="132" t="str">
        <f>+'EVALUACION CON CONTROLES'!Q17</f>
        <v>Revisiones a los documentos previos a la publicación.</v>
      </c>
      <c r="X10" s="134" t="str">
        <f>+'EVALUACION CON CONTROLES'!R17</f>
        <v>Permanente</v>
      </c>
    </row>
    <row r="11" spans="2:24" ht="127.2" customHeight="1" x14ac:dyDescent="0.25">
      <c r="B11" s="122">
        <v>3</v>
      </c>
      <c r="C11" s="132" t="str">
        <f>+'EVALUACION CON CONTROLES'!C18:F18</f>
        <v>Inadecuado análisis  económico estimativo del valor del contrato</v>
      </c>
      <c r="D11" s="133" t="str">
        <f>+'EVALUACION CON CONTROLES'!B18</f>
        <v>PLANEACIÓN</v>
      </c>
      <c r="E11" s="133" t="str">
        <f>VLOOKUP(C11,'IDENTIFICACION Y ANALISIS'!$B$19:$F$88,3,FALSE())</f>
        <v>Especifico</v>
      </c>
      <c r="F11" s="133" t="str">
        <f>VLOOKUP(C11,'IDENTIFICACION Y ANALISIS'!$B$19:$F$88,4,FALSE())</f>
        <v>Interno</v>
      </c>
      <c r="G11" s="132" t="str">
        <f>+EVALUACION!H19</f>
        <v>Desequilibrio económico inmediato, posible afectación de los recursos públicos, ineficiencia en el gasto público que puedan ser objeto de hallazgos fiscales.</v>
      </c>
      <c r="H11" s="132">
        <f>+EVALUACION!I19</f>
        <v>1</v>
      </c>
      <c r="I11" s="132">
        <f>+EVALUACION!J19</f>
        <v>1</v>
      </c>
      <c r="J11" s="132">
        <f>+EVALUACION!K19</f>
        <v>2</v>
      </c>
      <c r="K11" s="133" t="str">
        <f>+EVALUACION!L19</f>
        <v>BAJO</v>
      </c>
      <c r="L11" s="132" t="s">
        <v>262</v>
      </c>
      <c r="M11" s="133">
        <v>100</v>
      </c>
      <c r="N11" s="132" t="str">
        <f>+'EVALUACION CON CONTROLES'!G18</f>
        <v>Elaborar el presupuesto estimado mediante el cruce de múltiples fuentes de información confiables: como mínimo tres cotizaciones de proveedores idóneos del sector, precios históricos de contratos estatales de objeto similar en el SECOP y consulta de precios de referencia de catálogos oficiales.</v>
      </c>
      <c r="O11" s="132">
        <f>+'EVALUACION CON CONTROLES'!I18</f>
        <v>1</v>
      </c>
      <c r="P11" s="132">
        <f>+'EVALUACION CON CONTROLES'!J18</f>
        <v>1</v>
      </c>
      <c r="Q11" s="132">
        <f>+'EVALUACION CON CONTROLES'!K18</f>
        <v>2</v>
      </c>
      <c r="R11" s="133" t="str">
        <f>+'EVALUACION CON CONTROLES'!L18</f>
        <v>BAJO</v>
      </c>
      <c r="S11" s="132" t="str">
        <f>+'EVALUACION CON CONTROLES'!M18</f>
        <v>SI</v>
      </c>
      <c r="T11" s="132" t="str">
        <f>+'EVALUACION CON CONTROLES'!N18</f>
        <v xml:space="preserve">Formulador, líder, Profesionales financieros </v>
      </c>
      <c r="U11" s="132" t="str">
        <f>+'EVALUACION CON CONTROLES'!O18</f>
        <v xml:space="preserve">Mayo </v>
      </c>
      <c r="V11" s="132" t="str">
        <f>+'EVALUACION CON CONTROLES'!P18</f>
        <v>junio</v>
      </c>
      <c r="W11" s="132" t="str">
        <f>+'EVALUACION CON CONTROLES'!Q18</f>
        <v>Revisiones a los documentos previos a la publicación.</v>
      </c>
      <c r="X11" s="134" t="str">
        <f>+'EVALUACION CON CONTROLES'!R18</f>
        <v>Permanente</v>
      </c>
    </row>
    <row r="12" spans="2:24" ht="117" customHeight="1" x14ac:dyDescent="0.25">
      <c r="B12" s="122">
        <v>4</v>
      </c>
      <c r="C12" s="132" t="str">
        <f>+'EVALUACION CON CONTROLES'!C19:F19</f>
        <v>No aprobación o demoras en la expedición vigencias futuras</v>
      </c>
      <c r="D12" s="133" t="str">
        <f>+'EVALUACION CON CONTROLES'!B19</f>
        <v>PLANEACIÓN</v>
      </c>
      <c r="E12" s="133" t="str">
        <f>VLOOKUP(C12,'IDENTIFICACION Y ANALISIS'!$B$19:$F$88,3,FALSE())</f>
        <v>Especifico</v>
      </c>
      <c r="F12" s="133" t="str">
        <f>VLOOKUP(C12,'IDENTIFICACION Y ANALISIS'!$B$19:$F$88,4,FALSE())</f>
        <v>Interno</v>
      </c>
      <c r="G12" s="132" t="str">
        <f>+EVALUACION!H20</f>
        <v xml:space="preserve">Inexistencia de justificación financiera para el inicio del proceso contractual </v>
      </c>
      <c r="H12" s="132">
        <f>+EVALUACION!I20</f>
        <v>1</v>
      </c>
      <c r="I12" s="132">
        <f>+EVALUACION!J20</f>
        <v>1</v>
      </c>
      <c r="J12" s="132">
        <f>+EVALUACION!K20</f>
        <v>2</v>
      </c>
      <c r="K12" s="133" t="str">
        <f>+EVALUACION!L20</f>
        <v>BAJO</v>
      </c>
      <c r="L12" s="132" t="s">
        <v>262</v>
      </c>
      <c r="M12" s="133">
        <v>100</v>
      </c>
      <c r="N12" s="132" t="str">
        <f>+'EVALUACION CON CONTROLES'!G19</f>
        <v>Realizar tramites de vigencias en tiempos, revisión anticipada de la necesidad y relacionamiento con secretaria de planeación para ajustas el PAA.</v>
      </c>
      <c r="O12" s="132">
        <f>+'EVALUACION CON CONTROLES'!I19</f>
        <v>1</v>
      </c>
      <c r="P12" s="132">
        <f>+'EVALUACION CON CONTROLES'!J19</f>
        <v>1</v>
      </c>
      <c r="Q12" s="132">
        <f>+'EVALUACION CON CONTROLES'!K19</f>
        <v>2</v>
      </c>
      <c r="R12" s="133" t="str">
        <f>+'EVALUACION CON CONTROLES'!L19</f>
        <v>BAJO</v>
      </c>
      <c r="S12" s="132" t="str">
        <f>+'EVALUACION CON CONTROLES'!M19</f>
        <v>SI</v>
      </c>
      <c r="T12" s="132" t="str">
        <f>+'EVALUACION CON CONTROLES'!N19</f>
        <v>Formulador, líder, Profesionales</v>
      </c>
      <c r="U12" s="132" t="str">
        <f>+'EVALUACION CON CONTROLES'!O19</f>
        <v xml:space="preserve">mayo </v>
      </c>
      <c r="V12" s="132" t="str">
        <f>+'EVALUACION CON CONTROLES'!P19</f>
        <v>junio</v>
      </c>
      <c r="W12" s="132" t="str">
        <f>+'EVALUACION CON CONTROLES'!Q19</f>
        <v>Revisiones a los documentos previos a la publicación.</v>
      </c>
      <c r="X12" s="134" t="str">
        <f>+'EVALUACION CON CONTROLES'!R19</f>
        <v>Permanente</v>
      </c>
    </row>
    <row r="13" spans="2:24" ht="160.94999999999999" customHeight="1" x14ac:dyDescent="0.25">
      <c r="B13" s="122">
        <v>5</v>
      </c>
      <c r="C13" s="132" t="str">
        <f>+'EVALUACION CON CONTROLES'!C20:F20</f>
        <v xml:space="preserve">Falta de profundidad en el estudio de sector no identificandose claramente aspectos de oferta y demanda </v>
      </c>
      <c r="D13" s="133" t="str">
        <f>+'EVALUACION CON CONTROLES'!B20</f>
        <v>PLANEACIÓN</v>
      </c>
      <c r="E13" s="133" t="str">
        <f>VLOOKUP(C13,'IDENTIFICACION Y ANALISIS'!$B$19:$F$88,3,FALSE())</f>
        <v>General</v>
      </c>
      <c r="F13" s="133" t="str">
        <f>VLOOKUP(C13,'IDENTIFICACION Y ANALISIS'!$B$19:$F$88,4,FALSE())</f>
        <v>Interno</v>
      </c>
      <c r="G13" s="132" t="str">
        <f>+EVALUACION!H21</f>
        <v>Pérdida de poder de negociación de la entidad, Riesgo de estructurar un pliego de condiciones que de manera involuntaria favorezca a un solo actor del mercado, limitando la libre competencia y propiciando escenarios de colusión.</v>
      </c>
      <c r="H13" s="132">
        <f>+EVALUACION!I21</f>
        <v>1</v>
      </c>
      <c r="I13" s="132">
        <f>+EVALUACION!J21</f>
        <v>2</v>
      </c>
      <c r="J13" s="132">
        <f>+EVALUACION!K21</f>
        <v>3</v>
      </c>
      <c r="K13" s="133" t="str">
        <f>+EVALUACION!L21</f>
        <v>BAJO</v>
      </c>
      <c r="L13" s="132" t="s">
        <v>262</v>
      </c>
      <c r="M13" s="133">
        <v>100</v>
      </c>
      <c r="N13" s="132" t="str">
        <f>+'EVALUACION CON CONTROLES'!G20</f>
        <v>Aplicar de manera rigurosa la Guía para la Elaboración de Estudios de Sector de Colombia Compra Eficiente, documentando de forma cualitativa y cuantitativa el comportamiento del mercado, los principales competidores, las condiciones de comercialización y la identificación de riesgos asociados a la cadena de suministro.</v>
      </c>
      <c r="O13" s="132">
        <f>+'EVALUACION CON CONTROLES'!I20</f>
        <v>1</v>
      </c>
      <c r="P13" s="132">
        <f>+'EVALUACION CON CONTROLES'!J20</f>
        <v>2</v>
      </c>
      <c r="Q13" s="132">
        <f>+'EVALUACION CON CONTROLES'!K20</f>
        <v>3</v>
      </c>
      <c r="R13" s="133" t="str">
        <f>+'EVALUACION CON CONTROLES'!L20</f>
        <v>BAJO</v>
      </c>
      <c r="S13" s="132" t="str">
        <f>+'EVALUACION CON CONTROLES'!M20</f>
        <v>SI</v>
      </c>
      <c r="T13" s="132" t="str">
        <f>+'EVALUACION CON CONTROLES'!N20</f>
        <v xml:space="preserve">Formulador, líder, Profesionales financieros </v>
      </c>
      <c r="U13" s="132" t="str">
        <f>+'EVALUACION CON CONTROLES'!O20</f>
        <v xml:space="preserve">mayo </v>
      </c>
      <c r="V13" s="132" t="str">
        <f>+'EVALUACION CON CONTROLES'!P20</f>
        <v>junio</v>
      </c>
      <c r="W13" s="132" t="str">
        <f>+'EVALUACION CON CONTROLES'!Q20</f>
        <v>Revisiones a los documentos previos a la publicación.</v>
      </c>
      <c r="X13" s="134" t="str">
        <f>+'EVALUACION CON CONTROLES'!R20</f>
        <v>Permanente</v>
      </c>
    </row>
    <row r="14" spans="2:24" ht="106.2" customHeight="1" x14ac:dyDescent="0.25">
      <c r="B14" s="122">
        <v>6</v>
      </c>
      <c r="C14" s="132" t="str">
        <f>+'EVALUACION CON CONTROLES'!C21:F21</f>
        <v>Ineficiencia o falta de idoneidad del equipo estructurador</v>
      </c>
      <c r="D14" s="133" t="str">
        <f>+'EVALUACION CON CONTROLES'!B21</f>
        <v>PLANEACIÓN</v>
      </c>
      <c r="E14" s="133" t="str">
        <f>VLOOKUP(C14,'IDENTIFICACION Y ANALISIS'!$B$19:$F$88,3,FALSE())</f>
        <v>Estatal</v>
      </c>
      <c r="F14" s="133" t="str">
        <f>VLOOKUP(C14,'IDENTIFICACION Y ANALISIS'!$B$19:$F$88,4,FALSE())</f>
        <v>Interno</v>
      </c>
      <c r="G14" s="132" t="str">
        <f>+EVALUACION!H22</f>
        <v>Proceso sin condiciones técnicas necesarias para la prestación del servicio.</v>
      </c>
      <c r="H14" s="132">
        <f>+EVALUACION!I22</f>
        <v>1</v>
      </c>
      <c r="I14" s="132">
        <f>+EVALUACION!J22</f>
        <v>1</v>
      </c>
      <c r="J14" s="132">
        <f>+EVALUACION!K22</f>
        <v>2</v>
      </c>
      <c r="K14" s="133" t="str">
        <f>+EVALUACION!L22</f>
        <v>BAJO</v>
      </c>
      <c r="L14" s="132" t="s">
        <v>262</v>
      </c>
      <c r="M14" s="133">
        <v>100</v>
      </c>
      <c r="N14" s="132" t="str">
        <f>+'EVALUACION CON CONTROLES'!G21</f>
        <v>Realizar una selección del equipo estrucutrador adecuad, revisión de estudios previos de los No Hay solicitados para los formuladores de los procesos.</v>
      </c>
      <c r="O14" s="132">
        <f>+'EVALUACION CON CONTROLES'!I21</f>
        <v>1</v>
      </c>
      <c r="P14" s="132">
        <f>+'EVALUACION CON CONTROLES'!J21</f>
        <v>1</v>
      </c>
      <c r="Q14" s="132">
        <f>+'EVALUACION CON CONTROLES'!K21</f>
        <v>2</v>
      </c>
      <c r="R14" s="133" t="str">
        <f>+'EVALUACION CON CONTROLES'!L21</f>
        <v>BAJO</v>
      </c>
      <c r="S14" s="132" t="str">
        <f>+'EVALUACION CON CONTROLES'!M21</f>
        <v>NO</v>
      </c>
      <c r="T14" s="132" t="str">
        <f>+'EVALUACION CON CONTROLES'!N21</f>
        <v>Coordinador de Contratación.</v>
      </c>
      <c r="U14" s="132" t="str">
        <f>+'EVALUACION CON CONTROLES'!O21</f>
        <v>mayo</v>
      </c>
      <c r="V14" s="132" t="str">
        <f>+'EVALUACION CON CONTROLES'!P21</f>
        <v>junio</v>
      </c>
      <c r="W14" s="132" t="str">
        <f>+'EVALUACION CON CONTROLES'!Q21</f>
        <v>Evaluación de la Propuesta Económica</v>
      </c>
      <c r="X14" s="134" t="str">
        <f>+'EVALUACION CON CONTROLES'!R21</f>
        <v>Permanente</v>
      </c>
    </row>
    <row r="15" spans="2:24" ht="157.19999999999999" customHeight="1" x14ac:dyDescent="0.25">
      <c r="B15" s="122">
        <v>7</v>
      </c>
      <c r="C15" s="132" t="str">
        <f>+'EVALUACION CON CONTROLES'!C22:F22</f>
        <v>Inadecuada evaluación de las ofertas y/o verificación de requisitos habilitantes</v>
      </c>
      <c r="D15" s="133" t="str">
        <f>+'EVALUACION CON CONTROLES'!B22</f>
        <v>SELECCIÓN</v>
      </c>
      <c r="E15" s="133" t="str">
        <f>VLOOKUP(C15,'IDENTIFICACION Y ANALISIS'!$B$19:$F$88,3,FALSE())</f>
        <v>Especifico</v>
      </c>
      <c r="F15" s="133" t="str">
        <f>VLOOKUP(C15,'IDENTIFICACION Y ANALISIS'!$B$19:$F$88,4,FALSE())</f>
        <v>Interno</v>
      </c>
      <c r="G15" s="132" t="str">
        <f>+EVALUACION!H23</f>
        <v>Demandas por parte de los oferentes no seleccionados: Acciones de nulidad y restablecimiento del derecho por parte de competidores que sí cumplían y vieron vulnerados sus derechos, obligando a la entidad al pago de indemnizaciones.</v>
      </c>
      <c r="H15" s="132">
        <f>+EVALUACION!I23</f>
        <v>2</v>
      </c>
      <c r="I15" s="132">
        <f>+EVALUACION!J23</f>
        <v>3</v>
      </c>
      <c r="J15" s="132">
        <f>+EVALUACION!K23</f>
        <v>5</v>
      </c>
      <c r="K15" s="133" t="str">
        <f>+EVALUACION!L23</f>
        <v>MEDIO</v>
      </c>
      <c r="L15" s="132" t="s">
        <v>262</v>
      </c>
      <c r="M15" s="133">
        <v>100</v>
      </c>
      <c r="N15" s="132" t="str">
        <f>+'EVALUACION CON CONTROLES'!G22</f>
        <v>Designar un comité evaluador (técnico, financiero y jurídico) conformado por profesionales idóneos, garantizando que dediquen el tiempo necesario mediante el uso de listas de chequeo estrictas y automatizadas basadas exclusivamente en los pliegos definitivos.</v>
      </c>
      <c r="O15" s="132">
        <f>+'EVALUACION CON CONTROLES'!I22</f>
        <v>2</v>
      </c>
      <c r="P15" s="132">
        <f>+'EVALUACION CON CONTROLES'!J22</f>
        <v>3</v>
      </c>
      <c r="Q15" s="132">
        <f>+'EVALUACION CON CONTROLES'!K22</f>
        <v>5</v>
      </c>
      <c r="R15" s="133" t="str">
        <f>+'EVALUACION CON CONTROLES'!L22</f>
        <v>MEDIO</v>
      </c>
      <c r="S15" s="132" t="str">
        <f>+'EVALUACION CON CONTROLES'!M22</f>
        <v>NO</v>
      </c>
      <c r="T15" s="132" t="str">
        <f>+'EVALUACION CON CONTROLES'!N22</f>
        <v xml:space="preserve">Comité evaluador </v>
      </c>
      <c r="U15" s="132" t="str">
        <f>+'EVALUACION CON CONTROLES'!O22</f>
        <v>mayo</v>
      </c>
      <c r="V15" s="132" t="str">
        <f>+'EVALUACION CON CONTROLES'!P22</f>
        <v>junio</v>
      </c>
      <c r="W15" s="132" t="str">
        <f>+'EVALUACION CON CONTROLES'!Q22</f>
        <v>Evaluación de la Propuesta Económica</v>
      </c>
      <c r="X15" s="134" t="str">
        <f>+'EVALUACION CON CONTROLES'!R22</f>
        <v>Permanente</v>
      </c>
    </row>
    <row r="16" spans="2:24" ht="132" customHeight="1" x14ac:dyDescent="0.25">
      <c r="B16" s="122">
        <v>8</v>
      </c>
      <c r="C16" s="132" t="str">
        <f>+'EVALUACION CON CONTROLES'!C23:F23</f>
        <v>Contestación inoportuna a todas las observaciones formuladas a los documentos de la contratación</v>
      </c>
      <c r="D16" s="133" t="str">
        <f>+'EVALUACION CON CONTROLES'!B23</f>
        <v>SELECCIÓN</v>
      </c>
      <c r="E16" s="133" t="str">
        <f>VLOOKUP(C16,'IDENTIFICACION Y ANALISIS'!$B$19:$F$88,3,FALSE())</f>
        <v>Especifico</v>
      </c>
      <c r="F16" s="133" t="str">
        <f>VLOOKUP(C16,'IDENTIFICACION Y ANALISIS'!$B$19:$F$88,4,FALSE())</f>
        <v>Interno</v>
      </c>
      <c r="G16" s="132" t="str">
        <f>+EVALUACION!H24</f>
        <v>Vicios de procedimiento y nulidad y Pérdida de confianza institucional y reputación</v>
      </c>
      <c r="H16" s="132">
        <f>+EVALUACION!I24</f>
        <v>2</v>
      </c>
      <c r="I16" s="132">
        <f>+EVALUACION!J24</f>
        <v>4</v>
      </c>
      <c r="J16" s="132">
        <f>+EVALUACION!K24</f>
        <v>6</v>
      </c>
      <c r="K16" s="133" t="str">
        <f>+EVALUACION!L24</f>
        <v>ALTO</v>
      </c>
      <c r="L16" s="132" t="s">
        <v>262</v>
      </c>
      <c r="M16" s="133">
        <v>100</v>
      </c>
      <c r="N16" s="132" t="str">
        <f>+'EVALUACION CON CONTROLES'!G23</f>
        <v>Consolidar un banco de respuestas tipo y realizar mesas de trabajo extraordinarias permanentes durante la etapa de observaciones para garantizar respuestas de fondo, motivadas legalmente y publicadas estrictamente dentro de los plazos del cronograma.</v>
      </c>
      <c r="O16" s="132">
        <f>+'EVALUACION CON CONTROLES'!I23</f>
        <v>2</v>
      </c>
      <c r="P16" s="132">
        <f>+'EVALUACION CON CONTROLES'!J23</f>
        <v>4</v>
      </c>
      <c r="Q16" s="132">
        <f>+'EVALUACION CON CONTROLES'!K23</f>
        <v>6</v>
      </c>
      <c r="R16" s="133" t="str">
        <f>+'EVALUACION CON CONTROLES'!L23</f>
        <v>ALTO</v>
      </c>
      <c r="S16" s="132" t="str">
        <f>+'EVALUACION CON CONTROLES'!M23</f>
        <v>NO</v>
      </c>
      <c r="T16" s="132" t="str">
        <f>+'EVALUACION CON CONTROLES'!N23</f>
        <v xml:space="preserve">Comité evaluador </v>
      </c>
      <c r="U16" s="132" t="str">
        <f>+'EVALUACION CON CONTROLES'!O23</f>
        <v>junio</v>
      </c>
      <c r="V16" s="132" t="str">
        <f>+'EVALUACION CON CONTROLES'!P23</f>
        <v>agosto</v>
      </c>
      <c r="W16" s="132" t="str">
        <f>+'EVALUACION CON CONTROLES'!Q23</f>
        <v>Revisiones a los documentos previos a la publicación.</v>
      </c>
      <c r="X16" s="134" t="str">
        <f>+'EVALUACION CON CONTROLES'!R23</f>
        <v>Permanente</v>
      </c>
    </row>
    <row r="17" spans="2:24" ht="102" customHeight="1" x14ac:dyDescent="0.25">
      <c r="B17" s="122">
        <v>9</v>
      </c>
      <c r="C17" s="132" t="str">
        <f>+'EVALUACION CON CONTROLES'!C24:F24</f>
        <v>No publicación de la documentación del proceso de selección en el SECOP</v>
      </c>
      <c r="D17" s="133" t="str">
        <f>+'EVALUACION CON CONTROLES'!B24</f>
        <v>SELECCIÓN</v>
      </c>
      <c r="E17" s="133" t="str">
        <f>VLOOKUP(C17,'IDENTIFICACION Y ANALISIS'!$B$19:$F$88,3,FALSE())</f>
        <v>Estatal</v>
      </c>
      <c r="F17" s="133" t="str">
        <f>VLOOKUP(C17,'IDENTIFICACION Y ANALISIS'!$B$19:$F$88,4,FALSE())</f>
        <v>Interno</v>
      </c>
      <c r="G17" s="132" t="str">
        <f>+EVALUACION!H25</f>
        <v>Infracción del principio de publicidad y transparencia, nvestigaciones disciplinarias de la Procuraduría, ineficacia de las etapas contractuales.</v>
      </c>
      <c r="H17" s="132">
        <f>+EVALUACION!I25</f>
        <v>1</v>
      </c>
      <c r="I17" s="132">
        <f>+EVALUACION!J25</f>
        <v>2</v>
      </c>
      <c r="J17" s="132">
        <f>+EVALUACION!K25</f>
        <v>3</v>
      </c>
      <c r="K17" s="133" t="str">
        <f>+EVALUACION!L25</f>
        <v>BAJO</v>
      </c>
      <c r="L17" s="132" t="s">
        <v>262</v>
      </c>
      <c r="M17" s="133">
        <v>100</v>
      </c>
      <c r="N17" s="132" t="str">
        <f>+'EVALUACION CON CONTROLES'!G24</f>
        <v>Realizar auditorías de control interno periódicas al estado de los expedientes electrónicos para asegurar el cumplimiento del principio de publicidad y transparencia.</v>
      </c>
      <c r="O17" s="132">
        <f>+'EVALUACION CON CONTROLES'!I24</f>
        <v>1</v>
      </c>
      <c r="P17" s="132">
        <f>+'EVALUACION CON CONTROLES'!J24</f>
        <v>2</v>
      </c>
      <c r="Q17" s="132">
        <f>+'EVALUACION CON CONTROLES'!K24</f>
        <v>3</v>
      </c>
      <c r="R17" s="133" t="str">
        <f>+'EVALUACION CON CONTROLES'!L24</f>
        <v>BAJO</v>
      </c>
      <c r="S17" s="132" t="str">
        <f>+'EVALUACION CON CONTROLES'!M24</f>
        <v>NO</v>
      </c>
      <c r="T17" s="132" t="str">
        <f>+'EVALUACION CON CONTROLES'!N24</f>
        <v>Coordinador de Contratación.</v>
      </c>
      <c r="U17" s="132" t="str">
        <f>+'EVALUACION CON CONTROLES'!O24</f>
        <v>julio</v>
      </c>
      <c r="V17" s="132" t="str">
        <f>+'EVALUACION CON CONTROLES'!P24</f>
        <v>agosto</v>
      </c>
      <c r="W17" s="132" t="str">
        <f>+'EVALUACION CON CONTROLES'!Q24</f>
        <v>Seguimiento constante en la plataforma del Secop</v>
      </c>
      <c r="X17" s="134" t="str">
        <f>+'EVALUACION CON CONTROLES'!R24</f>
        <v>Permanente</v>
      </c>
    </row>
    <row r="18" spans="2:24" ht="133.19999999999999" customHeight="1" x14ac:dyDescent="0.25">
      <c r="B18" s="122">
        <v>10</v>
      </c>
      <c r="C18" s="132" t="str">
        <f>+'EVALUACION CON CONTROLES'!C25:F25</f>
        <v>Selección de ofertas con precios  artificialmente bajos.</v>
      </c>
      <c r="D18" s="133" t="str">
        <f>+'EVALUACION CON CONTROLES'!B25</f>
        <v>SELECCIÓN</v>
      </c>
      <c r="E18" s="133" t="str">
        <f>VLOOKUP(C18,'IDENTIFICACION Y ANALISIS'!$B$19:$F$88,3,FALSE())</f>
        <v>Especifico</v>
      </c>
      <c r="F18" s="133" t="str">
        <f>VLOOKUP(C18,'IDENTIFICACION Y ANALISIS'!$B$19:$F$88,4,FALSE())</f>
        <v>Interno</v>
      </c>
      <c r="G18" s="132" t="str">
        <f>+EVALUACION!H26</f>
        <v>Deficiencia extrema en la calidad del servicio o suministro o Litigiosidad por solicitudes de reequilibrio económico.</v>
      </c>
      <c r="H18" s="132">
        <f>+EVALUACION!I26</f>
        <v>2</v>
      </c>
      <c r="I18" s="132">
        <f>+EVALUACION!J26</f>
        <v>4</v>
      </c>
      <c r="J18" s="132">
        <f>+EVALUACION!K26</f>
        <v>6</v>
      </c>
      <c r="K18" s="133" t="str">
        <f>+EVALUACION!L26</f>
        <v>ALTO</v>
      </c>
      <c r="L18" s="132" t="s">
        <v>263</v>
      </c>
      <c r="M18" s="133" t="s">
        <v>264</v>
      </c>
      <c r="N18" s="132" t="str">
        <f>+'EVALUACION CON CONTROLES'!G25</f>
        <v>Aplicar de forma rigurosa la metodología y las fórmulas de la Guía de Precios Artificialmente Bajos de Colombia Compra Eficiente ante cualquier oferta que presente desviaciones significativas frente al presupuesto estimado</v>
      </c>
      <c r="O18" s="132">
        <f>+'EVALUACION CON CONTROLES'!I25</f>
        <v>2</v>
      </c>
      <c r="P18" s="132">
        <f>+'EVALUACION CON CONTROLES'!J25</f>
        <v>4</v>
      </c>
      <c r="Q18" s="132">
        <f>+'EVALUACION CON CONTROLES'!K25</f>
        <v>6</v>
      </c>
      <c r="R18" s="133" t="str">
        <f>+'EVALUACION CON CONTROLES'!L25</f>
        <v>ALTO</v>
      </c>
      <c r="S18" s="132" t="str">
        <f>+'EVALUACION CON CONTROLES'!M25</f>
        <v>SI</v>
      </c>
      <c r="T18" s="132" t="str">
        <f>+'EVALUACION CON CONTROLES'!N25</f>
        <v xml:space="preserve">Comité evaluador </v>
      </c>
      <c r="U18" s="132" t="str">
        <f>+'EVALUACION CON CONTROLES'!O25</f>
        <v>julio</v>
      </c>
      <c r="V18" s="132" t="str">
        <f>+'EVALUACION CON CONTROLES'!P25</f>
        <v>agosto</v>
      </c>
      <c r="W18" s="132" t="str">
        <f>+'EVALUACION CON CONTROLES'!Q25</f>
        <v>Revisiónes en la aplicación de la fórmula para la evaluación.</v>
      </c>
      <c r="X18" s="134" t="str">
        <f>+'EVALUACION CON CONTROLES'!R25</f>
        <v>Permanente</v>
      </c>
    </row>
    <row r="19" spans="2:24" ht="102" customHeight="1" x14ac:dyDescent="0.25">
      <c r="B19" s="122">
        <v>11</v>
      </c>
      <c r="C19" s="132" t="str">
        <f>+'EVALUACION CON CONTROLES'!C26:F26</f>
        <v>Validación de certificaciones de experiencia falsas</v>
      </c>
      <c r="D19" s="133" t="str">
        <f>+'EVALUACION CON CONTROLES'!B26</f>
        <v>SELECCIÓN</v>
      </c>
      <c r="E19" s="133" t="str">
        <f>VLOOKUP(C19,'IDENTIFICACION Y ANALISIS'!$B$19:$F$88,3,FALSE())</f>
        <v>General</v>
      </c>
      <c r="F19" s="133" t="str">
        <f>VLOOKUP(C19,'IDENTIFICACION Y ANALISIS'!$B$19:$F$88,4,FALSE())</f>
        <v>Interno</v>
      </c>
      <c r="G19" s="132" t="str">
        <f>+EVALUACION!H27</f>
        <v>Configuración de delitos penales y fiscales, Siniestro por incapacidad técnica absoluta y Revocatoria directa del acto de adjudicación.</v>
      </c>
      <c r="H19" s="132">
        <f>+EVALUACION!I27</f>
        <v>1</v>
      </c>
      <c r="I19" s="132">
        <f>+EVALUACION!J27</f>
        <v>5</v>
      </c>
      <c r="J19" s="132">
        <f>+EVALUACION!K27</f>
        <v>6</v>
      </c>
      <c r="K19" s="133" t="str">
        <f>+EVALUACION!L27</f>
        <v>ALTO</v>
      </c>
      <c r="L19" s="132" t="s">
        <v>262</v>
      </c>
      <c r="M19" s="133">
        <v>100</v>
      </c>
      <c r="N19" s="132" t="str">
        <f>+'EVALUACION CON CONTROLES'!G26</f>
        <v>Cruzar la información del Registro Único de Proponentes (RUP) con las bases de datos públicas del SECOP.</v>
      </c>
      <c r="O19" s="132">
        <f>+'EVALUACION CON CONTROLES'!I26</f>
        <v>1</v>
      </c>
      <c r="P19" s="132">
        <f>+'EVALUACION CON CONTROLES'!J26</f>
        <v>5</v>
      </c>
      <c r="Q19" s="132">
        <f>+'EVALUACION CON CONTROLES'!K26</f>
        <v>6</v>
      </c>
      <c r="R19" s="133" t="str">
        <f>+'EVALUACION CON CONTROLES'!L26</f>
        <v>ALTO</v>
      </c>
      <c r="S19" s="132" t="str">
        <f>+'EVALUACION CON CONTROLES'!M26</f>
        <v>NO</v>
      </c>
      <c r="T19" s="132" t="str">
        <f>+'EVALUACION CON CONTROLES'!N26</f>
        <v xml:space="preserve">Comité evaluador </v>
      </c>
      <c r="U19" s="132" t="str">
        <f>+'EVALUACION CON CONTROLES'!O26</f>
        <v>julio</v>
      </c>
      <c r="V19" s="132" t="str">
        <f>+'EVALUACION CON CONTROLES'!P26</f>
        <v>agosto</v>
      </c>
      <c r="W19" s="132" t="str">
        <f>+'EVALUACION CON CONTROLES'!Q26</f>
        <v>Evaluación de la Propuesta Económica</v>
      </c>
      <c r="X19" s="134" t="str">
        <f>+'EVALUACION CON CONTROLES'!R26</f>
        <v>Permanente</v>
      </c>
    </row>
    <row r="20" spans="2:24" ht="127.95" customHeight="1" x14ac:dyDescent="0.25">
      <c r="B20" s="122">
        <v>12</v>
      </c>
      <c r="C20" s="132" t="str">
        <f>+'EVALUACION CON CONTROLES'!C27:F27</f>
        <v>Rigidez extrema ante errores puramente formales</v>
      </c>
      <c r="D20" s="133" t="str">
        <f>+'EVALUACION CON CONTROLES'!B27</f>
        <v>SELECCIÓN</v>
      </c>
      <c r="E20" s="133" t="str">
        <f>VLOOKUP(C20,'IDENTIFICACION Y ANALISIS'!$B$19:$F$88,3,FALSE())</f>
        <v>Especifico</v>
      </c>
      <c r="F20" s="133" t="str">
        <f>VLOOKUP(C20,'IDENTIFICACION Y ANALISIS'!$B$19:$F$88,4,FALSE())</f>
        <v>Interno</v>
      </c>
      <c r="G20" s="132" t="str">
        <f>+EVALUACION!H28</f>
        <v>Demandas de los oferentes por una selección no objetiva, posible declaratoria de descierto del proceso contractual.</v>
      </c>
      <c r="H20" s="132">
        <f>+EVALUACION!I28</f>
        <v>1</v>
      </c>
      <c r="I20" s="132">
        <f>+EVALUACION!J28</f>
        <v>2</v>
      </c>
      <c r="J20" s="132">
        <f>+EVALUACION!K28</f>
        <v>3</v>
      </c>
      <c r="K20" s="133" t="str">
        <f>+EVALUACION!L28</f>
        <v>BAJO</v>
      </c>
      <c r="L20" s="132" t="s">
        <v>262</v>
      </c>
      <c r="M20" s="133">
        <v>100</v>
      </c>
      <c r="N20" s="132" t="str">
        <f>+'EVALUACION CON CONTROLES'!G27</f>
        <v>Socializar con el comité jurídico y técnico de la Alcaldía Local las directrices de Colombia Compra Eficiente sobre el principio de proporcionalidad, enfatizando que la forma no debe prevalecer sobre lo sustancial para no limitar la libre competencia.</v>
      </c>
      <c r="O20" s="132">
        <f>+'EVALUACION CON CONTROLES'!I27</f>
        <v>1</v>
      </c>
      <c r="P20" s="132">
        <f>+'EVALUACION CON CONTROLES'!J27</f>
        <v>2</v>
      </c>
      <c r="Q20" s="132">
        <f>+'EVALUACION CON CONTROLES'!K27</f>
        <v>3</v>
      </c>
      <c r="R20" s="133" t="str">
        <f>+'EVALUACION CON CONTROLES'!L27</f>
        <v>BAJO</v>
      </c>
      <c r="S20" s="132" t="str">
        <f>+'EVALUACION CON CONTROLES'!M27</f>
        <v>NO</v>
      </c>
      <c r="T20" s="132" t="str">
        <f>+'EVALUACION CON CONTROLES'!N27</f>
        <v>Coordinador de Contratación.</v>
      </c>
      <c r="U20" s="132" t="str">
        <f>+'EVALUACION CON CONTROLES'!O27</f>
        <v>julio</v>
      </c>
      <c r="V20" s="132" t="str">
        <f>+'EVALUACION CON CONTROLES'!P27</f>
        <v>agosto</v>
      </c>
      <c r="W20" s="132" t="str">
        <f>+'EVALUACION CON CONTROLES'!Q27</f>
        <v>Seguimiento constante en la plataforma del Secop</v>
      </c>
      <c r="X20" s="134" t="str">
        <f>+'EVALUACION CON CONTROLES'!R27</f>
        <v>Permanente</v>
      </c>
    </row>
    <row r="21" spans="2:24" ht="171" customHeight="1" x14ac:dyDescent="0.25">
      <c r="B21" s="122">
        <v>13</v>
      </c>
      <c r="C21" s="132" t="str">
        <f>+'EVALUACION CON CONTROLES'!C28:F28</f>
        <v>Falta de constitución o constitución tardía de la garantía única. Aceptación de garantías que no se ajustan a lo contemplado en el contrato</v>
      </c>
      <c r="D21" s="133" t="str">
        <f>+'EVALUACION CON CONTROLES'!B28</f>
        <v>CONTRATACIÓN</v>
      </c>
      <c r="E21" s="133" t="str">
        <f>VLOOKUP(C21,'IDENTIFICACION Y ANALISIS'!$B$19:$F$88,3,FALSE())</f>
        <v>General</v>
      </c>
      <c r="F21" s="133" t="str">
        <f>VLOOKUP(C21,'IDENTIFICACION Y ANALISIS'!$B$19:$F$88,4,FALSE())</f>
        <v>Interno</v>
      </c>
      <c r="G21" s="132" t="str">
        <f>+EVALUACION!H31</f>
        <v xml:space="preserve">Fracaso del proceso de selección, activiación de garantías </v>
      </c>
      <c r="H21" s="132">
        <f>+EVALUACION!I29</f>
        <v>2</v>
      </c>
      <c r="I21" s="132">
        <f>+EVALUACION!J29</f>
        <v>3</v>
      </c>
      <c r="J21" s="132">
        <f>+EVALUACION!K29</f>
        <v>5</v>
      </c>
      <c r="K21" s="133" t="str">
        <f>+EVALUACION!L29</f>
        <v>MEDIO</v>
      </c>
      <c r="L21" s="132" t="s">
        <v>265</v>
      </c>
      <c r="M21" s="133">
        <v>100</v>
      </c>
      <c r="N21" s="132" t="str">
        <f>+'EVALUACION CON CONTROLES'!G28</f>
        <v>Diseñar y aplicar una lista de chequeo interna por parte del equipo jurídico o de contratación para validar rigurosamente que cada amparo (cumplimiento, salarios, calidad, responsabilidad civil) coincida exactamente con los valores, vigencias y condiciones técnicas exigidas en los pliegos definitivos antes de expedir el acto de aprobación de la garantía.</v>
      </c>
      <c r="O21" s="132">
        <f>+'EVALUACION CON CONTROLES'!I28</f>
        <v>2</v>
      </c>
      <c r="P21" s="132">
        <f>+'EVALUACION CON CONTROLES'!J28</f>
        <v>3</v>
      </c>
      <c r="Q21" s="132">
        <f>+'EVALUACION CON CONTROLES'!K28</f>
        <v>5</v>
      </c>
      <c r="R21" s="133" t="str">
        <f>+'EVALUACION CON CONTROLES'!L28</f>
        <v>MEDIO</v>
      </c>
      <c r="S21" s="132" t="str">
        <f>+'EVALUACION CON CONTROLES'!M28</f>
        <v>NO</v>
      </c>
      <c r="T21" s="132" t="str">
        <f>+'EVALUACION CON CONTROLES'!N28</f>
        <v>Coordinador de Contratación.</v>
      </c>
      <c r="U21" s="132" t="str">
        <f>+'EVALUACION CON CONTROLES'!O28</f>
        <v>julio</v>
      </c>
      <c r="V21" s="132" t="str">
        <f>+'EVALUACION CON CONTROLES'!P28</f>
        <v>agosto</v>
      </c>
      <c r="W21" s="132" t="str">
        <f>+'EVALUACION CON CONTROLES'!Q28</f>
        <v>Seguimiento constante en la plataforma del Secop</v>
      </c>
      <c r="X21" s="134" t="str">
        <f>+'EVALUACION CON CONTROLES'!R28</f>
        <v>Permanente</v>
      </c>
    </row>
    <row r="22" spans="2:24" ht="148.94999999999999" customHeight="1" x14ac:dyDescent="0.25">
      <c r="B22" s="122">
        <v>14</v>
      </c>
      <c r="C22" s="132" t="str">
        <f>+'EVALUACION CON CONTROLES'!C29:F29</f>
        <v>No publicación de la documentación del proceso de selección en el SECOP</v>
      </c>
      <c r="D22" s="133" t="str">
        <f>+'EVALUACION CON CONTROLES'!B29</f>
        <v>CONTRATACIÓN</v>
      </c>
      <c r="E22" s="133" t="str">
        <f>VLOOKUP(C22,'IDENTIFICACION Y ANALISIS'!$B$19:$F$88,3,FALSE())</f>
        <v>Estatal</v>
      </c>
      <c r="F22" s="133" t="str">
        <f>VLOOKUP(C22,'IDENTIFICACION Y ANALISIS'!$B$19:$F$88,4,FALSE())</f>
        <v>Interno</v>
      </c>
      <c r="G22" s="132" t="str">
        <f>+EVALUACION!H30</f>
        <v>Hallazgos administrativos y disciplinarios, sanciones por omisión de cargue en los tiempos perentorios establecidos por Colombia Compra Eficiente (Secop I o Secop II)</v>
      </c>
      <c r="H22" s="132">
        <f>+EVALUACION!I30</f>
        <v>1</v>
      </c>
      <c r="I22" s="132">
        <f>+EVALUACION!J30</f>
        <v>3</v>
      </c>
      <c r="J22" s="132">
        <f>+EVALUACION!K30</f>
        <v>4</v>
      </c>
      <c r="K22" s="133" t="str">
        <f>+EVALUACION!L30</f>
        <v>BAJO</v>
      </c>
      <c r="L22" s="132" t="s">
        <v>262</v>
      </c>
      <c r="M22" s="133">
        <v>100</v>
      </c>
      <c r="N22" s="132" t="str">
        <f>+'EVALUACION CON CONTROLES'!G29</f>
        <v>Asignar la responsabilidad de supervisión del expediente digital al coordinador del área de contratación, asegurando el cumplimiento del principio de publicidad dentro de los tres días siguientes a la expedición de cada documento, según los lineamientos de Colombia Compra Eficiente.</v>
      </c>
      <c r="O22" s="132">
        <f>+'EVALUACION CON CONTROLES'!I29</f>
        <v>1</v>
      </c>
      <c r="P22" s="132">
        <f>+'EVALUACION CON CONTROLES'!J29</f>
        <v>3</v>
      </c>
      <c r="Q22" s="132">
        <f>+'EVALUACION CON CONTROLES'!K29</f>
        <v>4</v>
      </c>
      <c r="R22" s="133" t="str">
        <f>+'EVALUACION CON CONTROLES'!L29</f>
        <v>BAJO</v>
      </c>
      <c r="S22" s="132" t="str">
        <f>+'EVALUACION CON CONTROLES'!M29</f>
        <v>NO</v>
      </c>
      <c r="T22" s="132" t="str">
        <f>+'EVALUACION CON CONTROLES'!N29</f>
        <v>Coordinador de Contratación.</v>
      </c>
      <c r="U22" s="132" t="str">
        <f>+'EVALUACION CON CONTROLES'!O29</f>
        <v>julio</v>
      </c>
      <c r="V22" s="132" t="str">
        <f>+'EVALUACION CON CONTROLES'!P29</f>
        <v>agosto</v>
      </c>
      <c r="W22" s="132" t="str">
        <f>+'EVALUACION CON CONTROLES'!Q29</f>
        <v>Seguimiento constante en la plataforma del Secop</v>
      </c>
      <c r="X22" s="134" t="str">
        <f>+'EVALUACION CON CONTROLES'!R29</f>
        <v>Permanente</v>
      </c>
    </row>
    <row r="23" spans="2:24" ht="136.94999999999999" customHeight="1" x14ac:dyDescent="0.25">
      <c r="B23" s="122">
        <v>15</v>
      </c>
      <c r="C23" s="132" t="str">
        <f>+'EVALUACION CON CONTROLES'!C30:F30</f>
        <v xml:space="preserve">Retrasos en la firma del acta de inicio del contrato </v>
      </c>
      <c r="D23" s="133" t="str">
        <f>+'EVALUACION CON CONTROLES'!B30</f>
        <v>CONTRATACIÓN</v>
      </c>
      <c r="E23" s="133" t="str">
        <f>VLOOKUP(C23,'IDENTIFICACION Y ANALISIS'!$B$19:$F$88,3,FALSE())</f>
        <v>Especifico</v>
      </c>
      <c r="F23" s="133" t="str">
        <f>VLOOKUP(C23,'IDENTIFICACION Y ANALISIS'!$B$19:$F$88,4,FALSE())</f>
        <v>Interno</v>
      </c>
      <c r="G23" s="132" t="str">
        <f>+EVALUACION!H31</f>
        <v xml:space="preserve">Fracaso del proceso de selección, activiación de garantías </v>
      </c>
      <c r="H23" s="132">
        <f>+EVALUACION!I31</f>
        <v>2</v>
      </c>
      <c r="I23" s="132">
        <f>+EVALUACION!J31</f>
        <v>4</v>
      </c>
      <c r="J23" s="132">
        <f>+EVALUACION!K31</f>
        <v>6</v>
      </c>
      <c r="K23" s="133" t="str">
        <f>+EVALUACION!L31</f>
        <v>ALTO</v>
      </c>
      <c r="L23" s="132" t="s">
        <v>265</v>
      </c>
      <c r="M23" s="133">
        <v>100</v>
      </c>
      <c r="N23" s="132" t="str">
        <f>+'EVALUACION CON CONTROLES'!G30</f>
        <v>Establecer contractualmente que el acta de inicio se suscribirá de manera inmediata una vez se cuente con la aprobación de las pólizas y la expedición del Registro Presupuestal, dejando constancia escrita y justificada de cualquier factor externo que dilate dicha suscripción.</v>
      </c>
      <c r="O23" s="132">
        <f>+'EVALUACION CON CONTROLES'!I30</f>
        <v>2</v>
      </c>
      <c r="P23" s="132">
        <f>+'EVALUACION CON CONTROLES'!J30</f>
        <v>4</v>
      </c>
      <c r="Q23" s="132">
        <f>+'EVALUACION CON CONTROLES'!K30</f>
        <v>6</v>
      </c>
      <c r="R23" s="133" t="str">
        <f>+'EVALUACION CON CONTROLES'!L30</f>
        <v>ALTO</v>
      </c>
      <c r="S23" s="132" t="str">
        <f>+'EVALUACION CON CONTROLES'!M30</f>
        <v>NO</v>
      </c>
      <c r="T23" s="132" t="str">
        <f>+'EVALUACION CON CONTROLES'!N30</f>
        <v>Coordinador de Contratación.</v>
      </c>
      <c r="U23" s="132" t="str">
        <f>+'EVALUACION CON CONTROLES'!O30</f>
        <v>Junio</v>
      </c>
      <c r="V23" s="132" t="str">
        <f>+'EVALUACION CON CONTROLES'!P30</f>
        <v>septiembre</v>
      </c>
      <c r="W23" s="132" t="str">
        <f>+'EVALUACION CON CONTROLES'!Q30</f>
        <v>Revisiones a los documentos previos a la publicación, y las observaciones realizadas por los proponentes</v>
      </c>
      <c r="X23" s="134" t="str">
        <f>+'EVALUACION CON CONTROLES'!R30</f>
        <v>Permanente</v>
      </c>
    </row>
    <row r="24" spans="2:24" ht="127.2" customHeight="1" x14ac:dyDescent="0.25">
      <c r="B24" s="122">
        <v>16</v>
      </c>
      <c r="C24" s="132" t="str">
        <f>+'EVALUACION CON CONTROLES'!C31:F31</f>
        <v>Falta de solicitud o solicitud tardía del registro  presupuestal</v>
      </c>
      <c r="D24" s="133" t="str">
        <f>+'EVALUACION CON CONTROLES'!B31</f>
        <v>CONTRATACIÓN</v>
      </c>
      <c r="E24" s="133" t="str">
        <f>VLOOKUP(C24,'IDENTIFICACION Y ANALISIS'!$B$19:$F$88,3,FALSE())</f>
        <v>General</v>
      </c>
      <c r="F24" s="133" t="str">
        <f>VLOOKUP(C24,'IDENTIFICACION Y ANALISIS'!$B$19:$F$88,4,FALSE())</f>
        <v>Interno</v>
      </c>
      <c r="G24" s="132" t="str">
        <f>+EVALUACION!H32</f>
        <v>Violación a las normas presupuestales: Tramitar la firma o el inicio de actividades sin RP genera responsabilidad disciplinaria por comprometer la apropiación presupuestal de manera ilegal.</v>
      </c>
      <c r="H24" s="132">
        <f>+EVALUACION!I32</f>
        <v>1</v>
      </c>
      <c r="I24" s="132">
        <f>+EVALUACION!J32</f>
        <v>2</v>
      </c>
      <c r="J24" s="132">
        <f>+EVALUACION!K32</f>
        <v>3</v>
      </c>
      <c r="K24" s="133" t="str">
        <f>+EVALUACION!L32</f>
        <v>BAJO</v>
      </c>
      <c r="L24" s="132" t="s">
        <v>262</v>
      </c>
      <c r="M24" s="133">
        <v>100</v>
      </c>
      <c r="N24" s="132" t="str">
        <f>+'EVALUACION CON CONTROLES'!G31</f>
        <v>Automatizar el flujo de trabajo administrativo para que, de manera simultánea a la recolección de las firmas del contrato, el sistema remita la solicitud formal de expedición del Registro Presupuestal (RP) ante el área de presupuesto o financiera de la entidad.</v>
      </c>
      <c r="O24" s="132">
        <f>+'EVALUACION CON CONTROLES'!I31</f>
        <v>1</v>
      </c>
      <c r="P24" s="132">
        <f>+'EVALUACION CON CONTROLES'!J31</f>
        <v>2</v>
      </c>
      <c r="Q24" s="132">
        <f>+'EVALUACION CON CONTROLES'!K31</f>
        <v>3</v>
      </c>
      <c r="R24" s="133" t="str">
        <f>+'EVALUACION CON CONTROLES'!L31</f>
        <v>BAJO</v>
      </c>
      <c r="S24" s="132" t="str">
        <f>+'EVALUACION CON CONTROLES'!M31</f>
        <v>SI</v>
      </c>
      <c r="T24" s="132" t="str">
        <f>+'EVALUACION CON CONTROLES'!N31</f>
        <v>Coordinador de Contratación.</v>
      </c>
      <c r="U24" s="132" t="str">
        <f>+'EVALUACION CON CONTROLES'!O31</f>
        <v>agosto</v>
      </c>
      <c r="V24" s="132" t="str">
        <f>+'EVALUACION CON CONTROLES'!P31</f>
        <v>septiembre</v>
      </c>
      <c r="W24" s="132" t="str">
        <f>+'EVALUACION CON CONTROLES'!Q31</f>
        <v xml:space="preserve">Seguimiento constante de los procesos contractuales </v>
      </c>
      <c r="X24" s="134" t="str">
        <f>+'EVALUACION CON CONTROLES'!R31</f>
        <v>Permanente</v>
      </c>
    </row>
    <row r="25" spans="2:24" ht="139.94999999999999" customHeight="1" x14ac:dyDescent="0.25">
      <c r="B25" s="122">
        <v>17</v>
      </c>
      <c r="C25" s="132" t="str">
        <f>+'EVALUACION CON CONTROLES'!C32:F32</f>
        <v>Presentación de reclamos de terceros sobre la selección del oferente que retrasen el perfeccionamiento del contrato.</v>
      </c>
      <c r="D25" s="133" t="str">
        <f>+'EVALUACION CON CONTROLES'!B32</f>
        <v>CONTRATACIÓN</v>
      </c>
      <c r="E25" s="133" t="str">
        <f>VLOOKUP(C30,'IDENTIFICACION Y ANALISIS'!$B$19:$F$88,3,FALSE())</f>
        <v>General</v>
      </c>
      <c r="F25" s="133" t="str">
        <f>VLOOKUP(C30,'IDENTIFICACION Y ANALISIS'!$B$19:$F$88,4,FALSE())</f>
        <v>Externo</v>
      </c>
      <c r="G25" s="132" t="str">
        <f>+EVALUACION!H32</f>
        <v>Violación a las normas presupuestales: Tramitar la firma o el inicio de actividades sin RP genera responsabilidad disciplinaria por comprometer la apropiación presupuestal de manera ilegal.</v>
      </c>
      <c r="H25" s="132">
        <f>+EVALUACION!I32</f>
        <v>1</v>
      </c>
      <c r="I25" s="132">
        <f>+EVALUACION!J32</f>
        <v>2</v>
      </c>
      <c r="J25" s="132">
        <f>+EVALUACION!K32</f>
        <v>3</v>
      </c>
      <c r="K25" s="133" t="str">
        <f>+EVALUACION!L32</f>
        <v>BAJO</v>
      </c>
      <c r="L25" s="132" t="s">
        <v>262</v>
      </c>
      <c r="M25" s="133">
        <v>100</v>
      </c>
      <c r="N25" s="132" t="str">
        <f>+'EVALUACION CON CONTROLES'!G32</f>
        <v>Garantizar que los informes de evaluación definitivos y los actos de adjudicación cuenten con una motivación fáctica y jurídica robusta e incontrovertible, resolviendo de fondo cada una de las observaciones para mitigar la interposición de recursos posteriores.</v>
      </c>
      <c r="O25" s="132">
        <f>+'EVALUACION CON CONTROLES'!I32</f>
        <v>2</v>
      </c>
      <c r="P25" s="132">
        <f>+'EVALUACION CON CONTROLES'!J32</f>
        <v>4</v>
      </c>
      <c r="Q25" s="132">
        <f>+'EVALUACION CON CONTROLES'!K32</f>
        <v>6</v>
      </c>
      <c r="R25" s="133" t="str">
        <f>+'EVALUACION CON CONTROLES'!L32</f>
        <v>ALTO</v>
      </c>
      <c r="S25" s="132" t="str">
        <f>+'EVALUACION CON CONTROLES'!M32</f>
        <v>NO</v>
      </c>
      <c r="T25" s="132" t="str">
        <f>+'EVALUACION CON CONTROLES'!N32</f>
        <v xml:space="preserve">Formulador, líder, Profesionales </v>
      </c>
      <c r="U25" s="132" t="str">
        <f>+'EVALUACION CON CONTROLES'!O32</f>
        <v>Junio</v>
      </c>
      <c r="V25" s="132" t="str">
        <f>+'EVALUACION CON CONTROLES'!P32</f>
        <v>septiembre</v>
      </c>
      <c r="W25" s="132" t="str">
        <f>+'EVALUACION CON CONTROLES'!Q32</f>
        <v>Revisiones a los documentos previos a la publicación, y las observaciones realizadas por los proponentes</v>
      </c>
      <c r="X25" s="134" t="str">
        <f>+'EVALUACION CON CONTROLES'!R32</f>
        <v>Permanente</v>
      </c>
    </row>
    <row r="26" spans="2:24" ht="156" customHeight="1" x14ac:dyDescent="0.25">
      <c r="B26" s="122">
        <v>18</v>
      </c>
      <c r="C26" s="132" t="str">
        <f>+'EVALUACION CON CONTROLES'!C33:F33</f>
        <v>Cambios en el marco regulatorio o normatividad aplicable al proyecto.</v>
      </c>
      <c r="D26" s="133" t="str">
        <f>+'EVALUACION CON CONTROLES'!B33</f>
        <v>EJECUCIÓN</v>
      </c>
      <c r="E26" s="133" t="str">
        <f>VLOOKUP(C31,'IDENTIFICACION Y ANALISIS'!$B$19:$F$88,3,FALSE())</f>
        <v>Especifico</v>
      </c>
      <c r="F26" s="133" t="str">
        <f>VLOOKUP(C31,'IDENTIFICACION Y ANALISIS'!$B$19:$F$88,4,FALSE())</f>
        <v>Externo</v>
      </c>
      <c r="G26" s="132" t="str">
        <f>+EVALUACION!H33</f>
        <v>Inseguridad jurídica y riesgo de medidas cautelares: Si los terceros elevan el reclamo a la vía judicial (Jurisdicción de lo Contencioso Administrativo)</v>
      </c>
      <c r="H26" s="132">
        <f>+EVALUACION!I33</f>
        <v>2</v>
      </c>
      <c r="I26" s="132">
        <f>+EVALUACION!J33</f>
        <v>4</v>
      </c>
      <c r="J26" s="132">
        <f>+EVALUACION!K33</f>
        <v>6</v>
      </c>
      <c r="K26" s="133" t="str">
        <f>+EVALUACION!L33</f>
        <v>ALTO</v>
      </c>
      <c r="L26" s="132" t="s">
        <v>263</v>
      </c>
      <c r="M26" s="133" t="s">
        <v>266</v>
      </c>
      <c r="N26" s="132" t="str">
        <f>+'EVALUACION CON CONTROLES'!G33</f>
        <v>Establecer en las mesas técnicas bilaterales la evaluación inmediata del impacto económico u operativo de la nueva norma, acordando de ser necesario la suscripción de modificaciones, adiciones o un plan de transición legal que proteja la ecuación contractual y evite litigios administrativos.</v>
      </c>
      <c r="O26" s="132">
        <f>+'EVALUACION CON CONTROLES'!I33</f>
        <v>1</v>
      </c>
      <c r="P26" s="132">
        <f>+'EVALUACION CON CONTROLES'!J33</f>
        <v>3</v>
      </c>
      <c r="Q26" s="132">
        <f>+'EVALUACION CON CONTROLES'!K33</f>
        <v>4</v>
      </c>
      <c r="R26" s="133" t="str">
        <f>+'EVALUACION CON CONTROLES'!L33</f>
        <v>BAJO</v>
      </c>
      <c r="S26" s="132" t="str">
        <f>+'EVALUACION CON CONTROLES'!M33</f>
        <v>SI</v>
      </c>
      <c r="T26" s="132" t="str">
        <f>+'EVALUACION CON CONTROLES'!N33</f>
        <v>Coordinador de Contratación.</v>
      </c>
      <c r="U26" s="132" t="str">
        <f>+'EVALUACION CON CONTROLES'!O33</f>
        <v>agosto</v>
      </c>
      <c r="V26" s="132" t="str">
        <f>+'EVALUACION CON CONTROLES'!P33</f>
        <v xml:space="preserve">diciembre </v>
      </c>
      <c r="W26" s="132" t="str">
        <f>+'EVALUACION CON CONTROLES'!Q33</f>
        <v>Seguimiento constante a la ejecución del contrato</v>
      </c>
      <c r="X26" s="134" t="str">
        <f>+'EVALUACION CON CONTROLES'!R33</f>
        <v>Permanente</v>
      </c>
    </row>
    <row r="27" spans="2:24" ht="120" customHeight="1" x14ac:dyDescent="0.25">
      <c r="B27" s="122">
        <v>19</v>
      </c>
      <c r="C27" s="132" t="str">
        <f>+'EVALUACION CON CONTROLES'!C34:F34</f>
        <v>Intrusión violenta y disturbios de colectivos sociales</v>
      </c>
      <c r="D27" s="133" t="str">
        <f>+'EVALUACION CON CONTROLES'!B34</f>
        <v>EJECUCIÓN</v>
      </c>
      <c r="E27" s="133" t="str">
        <f>VLOOKUP(C32,'IDENTIFICACION Y ANALISIS'!$B$19:$F$88,3,FALSE())</f>
        <v>Especifico</v>
      </c>
      <c r="F27" s="133" t="str">
        <f>VLOOKUP(C32,'IDENTIFICACION Y ANALISIS'!$B$19:$F$88,4,FALSE())</f>
        <v>Externo</v>
      </c>
      <c r="G27" s="132" t="str">
        <f>+EVALUACION!H34</f>
        <v>Ruptura de la ecuación contractual: Modificación imprevista de las condiciones de prestación del servicio que incrementa los costos operativos para el contratista o las obligaciones de la entidad.</v>
      </c>
      <c r="H27" s="132">
        <f>+EVALUACION!I34</f>
        <v>1</v>
      </c>
      <c r="I27" s="132">
        <f>+EVALUACION!J34</f>
        <v>5</v>
      </c>
      <c r="J27" s="132">
        <f>+EVALUACION!K34</f>
        <v>6</v>
      </c>
      <c r="K27" s="133" t="str">
        <f>+EVALUACION!L34</f>
        <v>ALTO</v>
      </c>
      <c r="L27" s="132" t="s">
        <v>265</v>
      </c>
      <c r="M27" s="133">
        <v>100</v>
      </c>
      <c r="N27" s="132" t="str">
        <f>+'EVALUACION CON CONTROLES'!G34</f>
        <v xml:space="preserve">la exigencia y verificación periódica de protocolos de reacción y contingencia ante alteraciones de orden público, evacuación y coordinación con las autoridades competentes. </v>
      </c>
      <c r="O27" s="132">
        <f>+'EVALUACION CON CONTROLES'!I34</f>
        <v>2</v>
      </c>
      <c r="P27" s="132">
        <f>+'EVALUACION CON CONTROLES'!J34</f>
        <v>2</v>
      </c>
      <c r="Q27" s="132">
        <f>+'EVALUACION CON CONTROLES'!K34</f>
        <v>4</v>
      </c>
      <c r="R27" s="133" t="str">
        <f>+'EVALUACION CON CONTROLES'!L34</f>
        <v>BAJO</v>
      </c>
      <c r="S27" s="132" t="str">
        <f>+'EVALUACION CON CONTROLES'!M34</f>
        <v>NO</v>
      </c>
      <c r="T27" s="132" t="str">
        <f>+'EVALUACION CON CONTROLES'!N34</f>
        <v>Apoyo a la Supervisión</v>
      </c>
      <c r="U27" s="132" t="str">
        <f>+'EVALUACION CON CONTROLES'!O34</f>
        <v>agosto</v>
      </c>
      <c r="V27" s="132" t="str">
        <f>+'EVALUACION CON CONTROLES'!P34</f>
        <v xml:space="preserve">diciembre </v>
      </c>
      <c r="W27" s="132" t="str">
        <f>+'EVALUACION CON CONTROLES'!Q34</f>
        <v>Seguimiento constante a la ejecución del contrato</v>
      </c>
      <c r="X27" s="135" t="str">
        <f>+'EVALUACION CON CONTROLES'!R34</f>
        <v>Permanente</v>
      </c>
    </row>
    <row r="28" spans="2:24" ht="133.94999999999999" customHeight="1" x14ac:dyDescent="0.25">
      <c r="B28" s="122">
        <v>20</v>
      </c>
      <c r="C28" s="136" t="str">
        <f>+'EVALUACION CON CONTROLES'!C35:F35</f>
        <v>Emergencia Sanitaria ordenada por OMS y aplicada al territorio</v>
      </c>
      <c r="D28" s="133" t="str">
        <f>+'EVALUACION CON CONTROLES'!B35</f>
        <v>EJECUCIÓN</v>
      </c>
      <c r="E28" s="133" t="str">
        <f>VLOOKUP(C28,'IDENTIFICACION Y ANALISIS'!$B$19:$F$88,3,FALSE())</f>
        <v>Especifico</v>
      </c>
      <c r="F28" s="133" t="str">
        <f>VLOOKUP(C33,'IDENTIFICACION Y ANALISIS'!$B$19:$F$88,4,FALSE())</f>
        <v>Externo</v>
      </c>
      <c r="G28" s="132" t="str">
        <f>+EVALUACION!H36</f>
        <v>Suspensión indefinida del objeto contractual: Cancelación obligatoria de todas las actividades presenciales y eventos masivos programados debido a las restricciones legales de movilidad y aforo decretadas por el Gobierno.</v>
      </c>
      <c r="H28" s="132">
        <f>+EVALUACION!I35</f>
        <v>3</v>
      </c>
      <c r="I28" s="132">
        <f>+EVALUACION!J35</f>
        <v>5</v>
      </c>
      <c r="J28" s="132">
        <f>+EVALUACION!K35</f>
        <v>8</v>
      </c>
      <c r="K28" s="133" t="str">
        <f>+EVALUACION!L35</f>
        <v>EXTREMO</v>
      </c>
      <c r="L28" s="136" t="s">
        <v>263</v>
      </c>
      <c r="M28" s="137">
        <v>100</v>
      </c>
      <c r="N28" s="132" t="str">
        <f>+'EVALUACION CON CONTROLES'!G35</f>
        <v>Pactar contractualmente los mecanismos automáticos de suspensión por fuerza mayor, la renegociación de hitos o la virtualización de actividades (como el uso de plataformas para la transmisión de eventos) para mitigar el impacto fiscal ante un cese de actividades presenciales decretado por la autoridad sanitaria.</v>
      </c>
      <c r="O28" s="132">
        <f>+'EVALUACION CON CONTROLES'!I35</f>
        <v>1</v>
      </c>
      <c r="P28" s="132">
        <f>+'EVALUACION CON CONTROLES'!J35</f>
        <v>1</v>
      </c>
      <c r="Q28" s="132">
        <f>+'EVALUACION CON CONTROLES'!K35</f>
        <v>2</v>
      </c>
      <c r="R28" s="133" t="str">
        <f>+'EVALUACION CON CONTROLES'!L35</f>
        <v>BAJO</v>
      </c>
      <c r="S28" s="132" t="str">
        <f>+'EVALUACION CON CONTROLES'!M35</f>
        <v>SI</v>
      </c>
      <c r="T28" s="132" t="str">
        <f>+'EVALUACION CON CONTROLES'!N35</f>
        <v>Apoyo a la Supervisión</v>
      </c>
      <c r="U28" s="132" t="str">
        <f>+'EVALUACION CON CONTROLES'!O35</f>
        <v>agosto</v>
      </c>
      <c r="V28" s="132" t="str">
        <f>+'EVALUACION CON CONTROLES'!P35</f>
        <v xml:space="preserve">diciembre </v>
      </c>
      <c r="W28" s="132" t="str">
        <f>+'EVALUACION CON CONTROLES'!Q35</f>
        <v>Seguimiento constante a la ejecución del contrato</v>
      </c>
      <c r="X28" s="135" t="str">
        <f>+'EVALUACION CON CONTROLES'!R35</f>
        <v>Permanente</v>
      </c>
    </row>
    <row r="29" spans="2:24" ht="135" customHeight="1" x14ac:dyDescent="0.25">
      <c r="B29" s="122">
        <v>21</v>
      </c>
      <c r="C29" s="136" t="str">
        <f>+'EVALUACION CON CONTROLES'!C36:F36</f>
        <v>Hackeo de cámaras de vigilancia y vulneración del sistema de seguridad</v>
      </c>
      <c r="D29" s="133" t="str">
        <f>+'EVALUACION CON CONTROLES'!B36</f>
        <v>EJECUCIÓN</v>
      </c>
      <c r="E29" s="133" t="str">
        <f>VLOOKUP(C29,'IDENTIFICACION Y ANALISIS'!$B$19:$F$88,3,FALSE())</f>
        <v>General</v>
      </c>
      <c r="F29" s="133" t="s">
        <v>54</v>
      </c>
      <c r="G29" s="132" t="str">
        <f>+EVALUACION!H37</f>
        <v>Pérdida total o parcial de la visibilidad en tiempo real de los puntos críticos de la Alcaldía</v>
      </c>
      <c r="H29" s="132">
        <f>+EVALUACION!I36</f>
        <v>2</v>
      </c>
      <c r="I29" s="132">
        <f>+EVALUACION!J36</f>
        <v>4</v>
      </c>
      <c r="J29" s="132">
        <f>+EVALUACION!K36</f>
        <v>6</v>
      </c>
      <c r="K29" s="133" t="str">
        <f>+EVALUACION!L36</f>
        <v>ALTO</v>
      </c>
      <c r="L29" s="136" t="s">
        <v>265</v>
      </c>
      <c r="M29" s="137">
        <v>100</v>
      </c>
      <c r="N29" s="132" t="str">
        <f>+'EVALUACION CON CONTROLES'!G36</f>
        <v>Exigir al contratista políticas de actualización de firmware, encriptación de datos, cambios periódicos de contraseñas robustas y la instalación de un firewall. Realizar auditorías lógicas e inspecciones técnicas mensuales por parte del supervisor o interventor.</v>
      </c>
      <c r="O29" s="132">
        <f>+'EVALUACION CON CONTROLES'!I36</f>
        <v>1</v>
      </c>
      <c r="P29" s="132">
        <f>+'EVALUACION CON CONTROLES'!J36</f>
        <v>1</v>
      </c>
      <c r="Q29" s="132">
        <f>+'EVALUACION CON CONTROLES'!K36</f>
        <v>2</v>
      </c>
      <c r="R29" s="133" t="str">
        <f>+'EVALUACION CON CONTROLES'!L36</f>
        <v>BAJO</v>
      </c>
      <c r="S29" s="132" t="str">
        <f>+'EVALUACION CON CONTROLES'!M36</f>
        <v>SI</v>
      </c>
      <c r="T29" s="132" t="str">
        <f>+'EVALUACION CON CONTROLES'!N36</f>
        <v>Apoyo a la Supervisión</v>
      </c>
      <c r="U29" s="132" t="str">
        <f>+'EVALUACION CON CONTROLES'!O36</f>
        <v>agosto</v>
      </c>
      <c r="V29" s="132" t="str">
        <f>+'EVALUACION CON CONTROLES'!P36</f>
        <v xml:space="preserve">diciembre </v>
      </c>
      <c r="W29" s="132" t="str">
        <f>+'EVALUACION CON CONTROLES'!Q36</f>
        <v>Seguimiento constante a la ejecución del contrato</v>
      </c>
      <c r="X29" s="135" t="str">
        <f>+'EVALUACION CON CONTROLES'!R36</f>
        <v>Permanente</v>
      </c>
    </row>
    <row r="30" spans="2:24" ht="124.2" customHeight="1" x14ac:dyDescent="0.25">
      <c r="B30" s="122">
        <v>22</v>
      </c>
      <c r="C30" s="136" t="str">
        <f>+'EVALUACION CON CONTROLES'!C37:F37</f>
        <v>Fallas en el servicio por falta de personal</v>
      </c>
      <c r="D30" s="133" t="str">
        <f>+'EVALUACION CON CONTROLES'!B37</f>
        <v>EJECUCIÓN</v>
      </c>
      <c r="E30" s="133" t="str">
        <f>VLOOKUP(C30,'IDENTIFICACION Y ANALISIS'!$B$19:$F$88,3,FALSE())</f>
        <v>General</v>
      </c>
      <c r="F30" s="133" t="s">
        <v>54</v>
      </c>
      <c r="G30" s="132" t="s">
        <v>271</v>
      </c>
      <c r="H30" s="132">
        <f>+EVALUACION!I37</f>
        <v>1</v>
      </c>
      <c r="I30" s="132">
        <f>+EVALUACION!J37</f>
        <v>2</v>
      </c>
      <c r="J30" s="132">
        <f>+EVALUACION!K37</f>
        <v>3</v>
      </c>
      <c r="K30" s="133" t="str">
        <f>+EVALUACION!L37</f>
        <v>BAJO</v>
      </c>
      <c r="L30" s="136" t="s">
        <v>265</v>
      </c>
      <c r="M30" s="137">
        <v>100</v>
      </c>
      <c r="N30" s="132" t="str">
        <f>+'EVALUACION CON CONTROLES'!G37</f>
        <v>Establecer contractualmente la obligación de mantener un grupo de retén o personal de reserva disponible en la localidad de Kennedy para cubrir ausencias en menos de dos (2) horas.</v>
      </c>
      <c r="O30" s="132">
        <f>+'EVALUACION CON CONTROLES'!I37</f>
        <v>2</v>
      </c>
      <c r="P30" s="132">
        <f>+'EVALUACION CON CONTROLES'!J37</f>
        <v>3</v>
      </c>
      <c r="Q30" s="132">
        <f>+'EVALUACION CON CONTROLES'!K37</f>
        <v>5</v>
      </c>
      <c r="R30" s="133" t="str">
        <f>+'EVALUACION CON CONTROLES'!L37</f>
        <v>MEDIO</v>
      </c>
      <c r="S30" s="132" t="str">
        <f>+'EVALUACION CON CONTROLES'!M37</f>
        <v>SI</v>
      </c>
      <c r="T30" s="132" t="str">
        <f>+'EVALUACION CON CONTROLES'!N37</f>
        <v>Apoyo a la Supervisión</v>
      </c>
      <c r="U30" s="132" t="str">
        <f>+'EVALUACION CON CONTROLES'!O37</f>
        <v>agosto</v>
      </c>
      <c r="V30" s="132" t="str">
        <f>+'EVALUACION CON CONTROLES'!P37</f>
        <v xml:space="preserve">diciembre </v>
      </c>
      <c r="W30" s="132" t="str">
        <f>+'EVALUACION CON CONTROLES'!Q37</f>
        <v>Seguimiento constante a la ejecución del contrato</v>
      </c>
      <c r="X30" s="135" t="str">
        <f>+'EVALUACION CON CONTROLES'!R37</f>
        <v>Permanente</v>
      </c>
    </row>
    <row r="31" spans="2:24" ht="139.19999999999999" customHeight="1" x14ac:dyDescent="0.25">
      <c r="B31" s="122">
        <v>23</v>
      </c>
      <c r="C31" s="154" t="str">
        <f>+'EVALUACION CON CONTROLES'!C38:F38</f>
        <v>Hurtos internos dentro del edificio</v>
      </c>
      <c r="D31" s="133" t="str">
        <f>+'EVALUACION CON CONTROLES'!B38</f>
        <v>EJECUCIÓN</v>
      </c>
      <c r="E31" s="133" t="str">
        <f>VLOOKUP(C31,'IDENTIFICACION Y ANALISIS'!$B$19:$F$88,3,FALSE())</f>
        <v>Especifico</v>
      </c>
      <c r="F31" s="133" t="s">
        <v>54</v>
      </c>
      <c r="G31" s="132" t="str">
        <f>+EVALUACION!H39</f>
        <v xml:space="preserve">Pérdida de activos fijos de la Alcaldía (computadores, tablets, televisores) o posible pérdida o fuga de documentos físicos archivados de alta importancia. </v>
      </c>
      <c r="H31" s="132">
        <f>+EVALUACION!I38</f>
        <v>1</v>
      </c>
      <c r="I31" s="132">
        <f>+EVALUACION!J38</f>
        <v>2</v>
      </c>
      <c r="J31" s="132">
        <f>+EVALUACION!K38</f>
        <v>3</v>
      </c>
      <c r="K31" s="133" t="str">
        <f>+EVALUACION!L38</f>
        <v>BAJO</v>
      </c>
      <c r="L31" s="136" t="s">
        <v>265</v>
      </c>
      <c r="M31" s="137">
        <v>100</v>
      </c>
      <c r="N31" s="132" t="str">
        <f>+'EVALUACION CON CONTROLES'!G38</f>
        <v>Diseñar y aplicar un estricto protocolo de control de activos mediante bitácoras digitales para el ingreso/salida de equipos y paquetes. Implementar un plan de rondas dinámicas aleatorias con lector de tags</v>
      </c>
      <c r="O31" s="132">
        <f>+'EVALUACION CON CONTROLES'!I38</f>
        <v>2</v>
      </c>
      <c r="P31" s="132">
        <f>+'EVALUACION CON CONTROLES'!J38</f>
        <v>2</v>
      </c>
      <c r="Q31" s="132">
        <f>+'EVALUACION CON CONTROLES'!K38</f>
        <v>4</v>
      </c>
      <c r="R31" s="133" t="str">
        <f>+'EVALUACION CON CONTROLES'!L38</f>
        <v>BAJO</v>
      </c>
      <c r="S31" s="132" t="str">
        <f>+'EVALUACION CON CONTROLES'!M38</f>
        <v>NO</v>
      </c>
      <c r="T31" s="132" t="str">
        <f>+'EVALUACION CON CONTROLES'!N38</f>
        <v>Apoyo a la Supervisión</v>
      </c>
      <c r="U31" s="132" t="str">
        <f>+'EVALUACION CON CONTROLES'!O38</f>
        <v>agosto</v>
      </c>
      <c r="V31" s="132" t="str">
        <f>+'EVALUACION CON CONTROLES'!P38</f>
        <v xml:space="preserve">diciembre </v>
      </c>
      <c r="W31" s="132" t="str">
        <f>+'EVALUACION CON CONTROLES'!Q38</f>
        <v>Seguimiento constante a la ejecución del contrato</v>
      </c>
      <c r="X31" s="135" t="str">
        <f>+'EVALUACION CON CONTROLES'!R38</f>
        <v>Permanente</v>
      </c>
    </row>
    <row r="32" spans="2:24" ht="165" customHeight="1" x14ac:dyDescent="0.25">
      <c r="B32" s="122">
        <v>24</v>
      </c>
      <c r="C32" s="154" t="str">
        <f>+'EVALUACION CON CONTROLES'!C39:F39</f>
        <v>Defecto en la instalación de equipos</v>
      </c>
      <c r="D32" s="133" t="str">
        <f>+'EVALUACION CON CONTROLES'!B39</f>
        <v>EJECUCIÓN</v>
      </c>
      <c r="E32" s="133" t="str">
        <f>VLOOKUP(C32,'IDENTIFICACION Y ANALISIS'!$B$19:$F$88,3,FALSE())</f>
        <v>Especifico</v>
      </c>
      <c r="F32" s="133" t="s">
        <v>54</v>
      </c>
      <c r="G32" s="132" t="str">
        <f>+EVALUACION!H40</f>
        <v>Alarmas perimetrales que no se activan ante intrusiones, o bien, falsas alarmas repetitivas que saturan los canales de reacción; cámaras con mala resolución, mal enfocadas o con fallas intermitentes de energía.</v>
      </c>
      <c r="H32" s="132">
        <f>+EVALUACION!I39</f>
        <v>2</v>
      </c>
      <c r="I32" s="132">
        <f>+EVALUACION!J39</f>
        <v>2</v>
      </c>
      <c r="J32" s="132">
        <f>+EVALUACION!K39</f>
        <v>4</v>
      </c>
      <c r="K32" s="133" t="str">
        <f>+EVALUACION!L39</f>
        <v>BAJO</v>
      </c>
      <c r="L32" s="136" t="s">
        <v>265</v>
      </c>
      <c r="M32" s="137">
        <v>100</v>
      </c>
      <c r="N32" s="132" t="str">
        <f>+'EVALUACION CON CONTROLES'!G39</f>
        <v>Exigir en el pliego de condiciones fichas técnicas homologadas de los equipos y realizar una prueba piloto de funcionamiento antes de la firma del acta de recibo a satisfacción. Pactar un plan de mantenimiento preventivo mensual y correctivo las 24 horas, con la obligación de reemplazar de manera provisional cualquier equipo defectuoso en un plazo máximo</v>
      </c>
      <c r="O32" s="132">
        <f>+'EVALUACION CON CONTROLES'!I39</f>
        <v>2</v>
      </c>
      <c r="P32" s="132">
        <f>+'EVALUACION CON CONTROLES'!J39</f>
        <v>3</v>
      </c>
      <c r="Q32" s="132">
        <f>+'EVALUACION CON CONTROLES'!K39</f>
        <v>5</v>
      </c>
      <c r="R32" s="133" t="str">
        <f>+'EVALUACION CON CONTROLES'!L39</f>
        <v>MEDIO</v>
      </c>
      <c r="S32" s="132" t="str">
        <f>+'EVALUACION CON CONTROLES'!M39</f>
        <v>NO</v>
      </c>
      <c r="T32" s="132" t="str">
        <f>+'EVALUACION CON CONTROLES'!N39</f>
        <v xml:space="preserve">Apoyo a la Supervisión/ Contratista </v>
      </c>
      <c r="U32" s="132" t="str">
        <f>+'EVALUACION CON CONTROLES'!O39</f>
        <v>agosto</v>
      </c>
      <c r="V32" s="132" t="str">
        <f>+'EVALUACION CON CONTROLES'!P39</f>
        <v xml:space="preserve">diciembre </v>
      </c>
      <c r="W32" s="132" t="str">
        <f>+'EVALUACION CON CONTROLES'!Q39</f>
        <v>Seguimiento constante a la ejecución del contrato</v>
      </c>
      <c r="X32" s="135" t="str">
        <f>+'EVALUACION CON CONTROLES'!R39</f>
        <v>Permanente</v>
      </c>
    </row>
    <row r="33" spans="2:24" ht="171" customHeight="1" x14ac:dyDescent="0.25">
      <c r="B33" s="122">
        <v>25</v>
      </c>
      <c r="C33" s="154" t="str">
        <f>+'EVALUACION CON CONTROLES'!C40:F40</f>
        <v xml:space="preserve">Accidentes por mal manejo del pesonal armado </v>
      </c>
      <c r="D33" s="133" t="str">
        <f>+'EVALUACION CON CONTROLES'!B40</f>
        <v>EJECUCIÓN</v>
      </c>
      <c r="E33" s="133" t="str">
        <f>VLOOKUP(C33,'IDENTIFICACION Y ANALISIS'!$B$19:$F$88,3,FALSE())</f>
        <v>General</v>
      </c>
      <c r="F33" s="133" t="s">
        <v>54</v>
      </c>
      <c r="G33" s="132" t="str">
        <f>+EVALUACION!H41</f>
        <v>Activación accidental de armas de fuego dentro de las instalaciones; lesiones graves o letales a funcionarios, ciudadanos en atención o a los mismos guardias de seguridad.</v>
      </c>
      <c r="H33" s="132">
        <f>+EVALUACION!I40</f>
        <v>1</v>
      </c>
      <c r="I33" s="132">
        <f>+EVALUACION!J40</f>
        <v>1</v>
      </c>
      <c r="J33" s="132">
        <f>+EVALUACION!K40</f>
        <v>2</v>
      </c>
      <c r="K33" s="133" t="str">
        <f>+EVALUACION!L40</f>
        <v>BAJO</v>
      </c>
      <c r="L33" s="136" t="s">
        <v>265</v>
      </c>
      <c r="M33" s="137">
        <v>100</v>
      </c>
      <c r="N33" s="132" t="str">
        <f>+'EVALUACION CON CONTROLES'!G40</f>
        <v>Exigir de manera obligatoria las pruebas psicotécnicas, certificados de capacitación vigentes en manejo de armas (aprobados por la Superintendencia de Vigilancia) y realizar una estricta verificación antes del despliegue del personal. Establecer un protocolo riguroso para el arme y desarme exclusivamente en las zonas seguras autorizadas dentro de la Alcaldía, bajo supervisión del supervisor de turno.</v>
      </c>
      <c r="O33" s="132">
        <f>+'EVALUACION CON CONTROLES'!I40</f>
        <v>2</v>
      </c>
      <c r="P33" s="132">
        <f>+'EVALUACION CON CONTROLES'!J40</f>
        <v>3</v>
      </c>
      <c r="Q33" s="132">
        <f>+'EVALUACION CON CONTROLES'!K40</f>
        <v>4</v>
      </c>
      <c r="R33" s="133" t="str">
        <f>+'EVALUACION CON CONTROLES'!L40</f>
        <v>BAJO</v>
      </c>
      <c r="S33" s="132" t="str">
        <f>+'EVALUACION CON CONTROLES'!M40</f>
        <v>NO</v>
      </c>
      <c r="T33" s="132" t="str">
        <f>+'EVALUACION CON CONTROLES'!N40</f>
        <v xml:space="preserve">Apoyo a la Supervisión/ Contratista </v>
      </c>
      <c r="U33" s="132" t="str">
        <f>+'EVALUACION CON CONTROLES'!O40</f>
        <v>agosto</v>
      </c>
      <c r="V33" s="132" t="str">
        <f>+'EVALUACION CON CONTROLES'!P40</f>
        <v xml:space="preserve">diciembre </v>
      </c>
      <c r="W33" s="132" t="str">
        <f>+'EVALUACION CON CONTROLES'!Q40</f>
        <v>Seguimiento constante a la ejecución del contrato</v>
      </c>
      <c r="X33" s="135" t="str">
        <f>+'EVALUACION CON CONTROLES'!R40</f>
        <v>Permanente</v>
      </c>
    </row>
    <row r="34" spans="2:24" ht="192" customHeight="1" x14ac:dyDescent="0.25">
      <c r="B34" s="122">
        <v>26</v>
      </c>
      <c r="C34" s="155" t="str">
        <f>+'EVALUACION CON CONTROLES'!C41:F41</f>
        <v>Incidentes de seguridad y salud en el trabajo con terceros contratados por horas</v>
      </c>
      <c r="D34" s="133" t="str">
        <f>+'EVALUACION CON CONTROLES'!B41</f>
        <v>EJECUCIÓN</v>
      </c>
      <c r="E34" s="133" t="str">
        <f>VLOOKUP(C34,'IDENTIFICACION Y ANALISIS'!$B$19:$F$88,3,FALSE())</f>
        <v>Especifico</v>
      </c>
      <c r="F34" s="133" t="s">
        <v>54</v>
      </c>
      <c r="G34" s="132" t="str">
        <f>+EVALUACION!H42</f>
        <v>Posibles sanciones, afectación en la continuidad del servicio y necesidad de reemplazo inmediato del personal para evitar la desatención de los puestos de vigilancia de la Alcaldía Local de Kennedy.</v>
      </c>
      <c r="H34" s="132">
        <f>+EVALUACION!I42</f>
        <v>1</v>
      </c>
      <c r="I34" s="132">
        <f>+EVALUACION!J42</f>
        <v>2</v>
      </c>
      <c r="J34" s="132">
        <f>+EVALUACION!K42</f>
        <v>3</v>
      </c>
      <c r="K34" s="133" t="str">
        <f>+EVALUACION!L42</f>
        <v>BAJO</v>
      </c>
      <c r="L34" s="132" t="s">
        <v>265</v>
      </c>
      <c r="M34" s="133">
        <v>100</v>
      </c>
      <c r="N34" s="132" t="str">
        <f>+'EVALUACION CON CONTROLES'!G41</f>
        <v>Exigir al contratista la afiliación completa y oportuna de todo el personal operativo al Sistema General de Seguridad Social (EPS, ARL, AFP y Caja de Compensación), incluyendo al personal contratado por horas o en modalidad de refuerzo. Implementar un programa de inducción en SST antes del despliegue del personal. El supervisor verificará mensualmente la vigencia de las afiliaciones y aplicará las sanciones contractuales ante cualquier incumplimiento.</v>
      </c>
      <c r="O34" s="132">
        <f>+'EVALUACION CON CONTROLES'!I41</f>
        <v>1</v>
      </c>
      <c r="P34" s="132">
        <f>+'EVALUACION CON CONTROLES'!J41</f>
        <v>2</v>
      </c>
      <c r="Q34" s="132">
        <f>+'EVALUACION CON CONTROLES'!K41</f>
        <v>3</v>
      </c>
      <c r="R34" s="133" t="str">
        <f>+'EVALUACION CON CONTROLES'!L41</f>
        <v>BAJO</v>
      </c>
      <c r="S34" s="132" t="str">
        <f>+'EVALUACION CON CONTROLES'!M41</f>
        <v>SI</v>
      </c>
      <c r="T34" s="132" t="str">
        <f>+'EVALUACION CON CONTROLES'!N41</f>
        <v>Contratista</v>
      </c>
      <c r="U34" s="132" t="str">
        <f>+'EVALUACION CON CONTROLES'!O41</f>
        <v>agosto</v>
      </c>
      <c r="V34" s="132" t="str">
        <f>+'EVALUACION CON CONTROLES'!P41</f>
        <v xml:space="preserve">diciembre </v>
      </c>
      <c r="W34" s="132" t="str">
        <f>+'EVALUACION CON CONTROLES'!Q41</f>
        <v>Seguimiento constante a la ejecución del contrato</v>
      </c>
      <c r="X34" s="132" t="str">
        <f>+'EVALUACION CON CONTROLES'!R41</f>
        <v>Permanente</v>
      </c>
    </row>
    <row r="35" spans="2:24" ht="13.5" customHeight="1" x14ac:dyDescent="0.25">
      <c r="B35" s="138"/>
      <c r="X35" s="123"/>
    </row>
    <row r="36" spans="2:24" ht="13.5" customHeight="1" x14ac:dyDescent="0.25">
      <c r="B36" s="138"/>
      <c r="E36" s="120"/>
      <c r="F36" s="213" t="s">
        <v>267</v>
      </c>
      <c r="G36" s="213"/>
      <c r="H36" s="120"/>
      <c r="I36" s="120"/>
      <c r="J36" s="214" t="s">
        <v>251</v>
      </c>
      <c r="K36" s="214"/>
      <c r="L36" s="214"/>
      <c r="M36" s="214"/>
      <c r="X36" s="123"/>
    </row>
    <row r="37" spans="2:24" ht="13.5" customHeight="1" x14ac:dyDescent="0.25">
      <c r="B37" s="138"/>
      <c r="E37" s="215" t="s">
        <v>150</v>
      </c>
      <c r="F37" s="139" t="s">
        <v>151</v>
      </c>
      <c r="G37" s="139" t="s">
        <v>152</v>
      </c>
      <c r="H37" s="120"/>
      <c r="I37" s="120"/>
      <c r="J37" s="216" t="s">
        <v>153</v>
      </c>
      <c r="K37" s="216"/>
      <c r="L37" s="216" t="s">
        <v>152</v>
      </c>
      <c r="M37" s="216"/>
      <c r="X37" s="123"/>
    </row>
    <row r="38" spans="2:24" ht="26.25" customHeight="1" x14ac:dyDescent="0.25">
      <c r="B38" s="217" t="s">
        <v>268</v>
      </c>
      <c r="C38" s="140" t="s">
        <v>269</v>
      </c>
      <c r="D38" s="218"/>
      <c r="E38" s="215"/>
      <c r="F38" s="132" t="s">
        <v>154</v>
      </c>
      <c r="G38" s="132">
        <v>1</v>
      </c>
      <c r="H38" s="120"/>
      <c r="I38" s="120"/>
      <c r="J38" s="219" t="s">
        <v>155</v>
      </c>
      <c r="K38" s="219"/>
      <c r="L38" s="219">
        <v>1</v>
      </c>
      <c r="M38" s="219"/>
      <c r="X38" s="123"/>
    </row>
    <row r="39" spans="2:24" ht="13.5" customHeight="1" x14ac:dyDescent="0.25">
      <c r="B39" s="217"/>
      <c r="C39" s="141" t="s">
        <v>270</v>
      </c>
      <c r="D39" s="218"/>
      <c r="E39" s="215"/>
      <c r="F39" s="132" t="s">
        <v>156</v>
      </c>
      <c r="G39" s="132">
        <v>2</v>
      </c>
      <c r="H39" s="120"/>
      <c r="I39" s="120"/>
      <c r="J39" s="219" t="s">
        <v>157</v>
      </c>
      <c r="K39" s="219"/>
      <c r="L39" s="219">
        <v>2</v>
      </c>
      <c r="M39" s="219"/>
      <c r="X39" s="123"/>
    </row>
    <row r="40" spans="2:24" ht="13.5" customHeight="1" x14ac:dyDescent="0.25">
      <c r="B40" s="138"/>
      <c r="E40" s="215"/>
      <c r="F40" s="132" t="s">
        <v>158</v>
      </c>
      <c r="G40" s="132">
        <v>3</v>
      </c>
      <c r="H40" s="120"/>
      <c r="I40" s="120"/>
      <c r="J40" s="219" t="s">
        <v>159</v>
      </c>
      <c r="K40" s="219"/>
      <c r="L40" s="219">
        <v>3</v>
      </c>
      <c r="M40" s="219"/>
      <c r="X40" s="123"/>
    </row>
    <row r="41" spans="2:24" ht="13.5" customHeight="1" x14ac:dyDescent="0.25">
      <c r="B41" s="138"/>
      <c r="E41" s="215"/>
      <c r="F41" s="132" t="s">
        <v>160</v>
      </c>
      <c r="G41" s="132">
        <v>4</v>
      </c>
      <c r="H41" s="120"/>
      <c r="I41" s="120"/>
      <c r="J41" s="219" t="s">
        <v>161</v>
      </c>
      <c r="K41" s="219"/>
      <c r="L41" s="219">
        <v>4</v>
      </c>
      <c r="M41" s="219"/>
      <c r="X41" s="123"/>
    </row>
    <row r="42" spans="2:24" ht="13.5" customHeight="1" x14ac:dyDescent="0.25">
      <c r="B42" s="138"/>
      <c r="E42" s="215"/>
      <c r="F42" s="132" t="s">
        <v>162</v>
      </c>
      <c r="G42" s="132">
        <v>5</v>
      </c>
      <c r="H42" s="120"/>
      <c r="I42" s="120"/>
      <c r="J42" s="219" t="s">
        <v>163</v>
      </c>
      <c r="K42" s="219"/>
      <c r="L42" s="219">
        <v>5</v>
      </c>
      <c r="M42" s="219"/>
      <c r="X42" s="123"/>
    </row>
    <row r="43" spans="2:24" ht="13.5" customHeight="1" x14ac:dyDescent="0.25">
      <c r="B43" s="138"/>
      <c r="E43" s="120"/>
      <c r="F43" s="120"/>
      <c r="G43" s="120"/>
      <c r="H43" s="120"/>
      <c r="I43" s="120"/>
      <c r="J43" s="120"/>
      <c r="K43" s="120"/>
      <c r="L43" s="120"/>
      <c r="M43" s="120"/>
      <c r="X43" s="123"/>
    </row>
    <row r="44" spans="2:24" ht="13.5" customHeight="1" x14ac:dyDescent="0.25">
      <c r="B44" s="138"/>
      <c r="D44" s="214" t="s">
        <v>164</v>
      </c>
      <c r="E44" s="214"/>
      <c r="F44" s="214"/>
      <c r="G44" s="214"/>
      <c r="H44" s="214"/>
      <c r="I44" s="214"/>
      <c r="J44" s="214"/>
      <c r="K44" s="214"/>
      <c r="X44" s="123"/>
    </row>
    <row r="45" spans="2:24" ht="13.5" customHeight="1" x14ac:dyDescent="0.25">
      <c r="B45" s="138"/>
      <c r="D45" s="216" t="s">
        <v>151</v>
      </c>
      <c r="E45" s="216" t="s">
        <v>152</v>
      </c>
      <c r="F45" s="220" t="s">
        <v>155</v>
      </c>
      <c r="G45" s="220"/>
      <c r="H45" s="220" t="s">
        <v>157</v>
      </c>
      <c r="I45" s="220"/>
      <c r="J45" s="142" t="s">
        <v>159</v>
      </c>
      <c r="K45" s="142" t="s">
        <v>161</v>
      </c>
      <c r="L45" s="139" t="s">
        <v>163</v>
      </c>
      <c r="P45" s="214" t="s">
        <v>178</v>
      </c>
      <c r="Q45" s="214"/>
      <c r="R45" s="214"/>
      <c r="S45" s="214"/>
      <c r="T45" s="214"/>
      <c r="X45" s="123"/>
    </row>
    <row r="46" spans="2:24" ht="13.5" customHeight="1" x14ac:dyDescent="0.25">
      <c r="B46" s="138"/>
      <c r="D46" s="216"/>
      <c r="E46" s="216"/>
      <c r="F46" s="221">
        <v>1</v>
      </c>
      <c r="G46" s="221"/>
      <c r="H46" s="221">
        <v>2</v>
      </c>
      <c r="I46" s="221"/>
      <c r="J46" s="143">
        <v>3</v>
      </c>
      <c r="K46" s="143">
        <v>4</v>
      </c>
      <c r="L46" s="143">
        <v>5</v>
      </c>
      <c r="P46" s="220" t="s">
        <v>164</v>
      </c>
      <c r="Q46" s="220"/>
      <c r="R46" s="220"/>
      <c r="S46" s="220" t="s">
        <v>177</v>
      </c>
      <c r="T46" s="220"/>
      <c r="X46" s="123"/>
    </row>
    <row r="47" spans="2:24" ht="13.5" customHeight="1" x14ac:dyDescent="0.25">
      <c r="B47" s="138"/>
      <c r="D47" s="132" t="s">
        <v>154</v>
      </c>
      <c r="E47" s="144">
        <v>1</v>
      </c>
      <c r="F47" s="222">
        <v>2</v>
      </c>
      <c r="G47" s="222"/>
      <c r="H47" s="222">
        <v>3</v>
      </c>
      <c r="I47" s="222"/>
      <c r="J47" s="145">
        <v>4</v>
      </c>
      <c r="K47" s="146">
        <v>5</v>
      </c>
      <c r="L47" s="147">
        <v>6</v>
      </c>
      <c r="P47" s="223" t="s">
        <v>179</v>
      </c>
      <c r="Q47" s="223"/>
      <c r="R47" s="223"/>
      <c r="S47" s="224" t="s">
        <v>180</v>
      </c>
      <c r="T47" s="224"/>
      <c r="X47" s="123"/>
    </row>
    <row r="48" spans="2:24" ht="13.5" customHeight="1" x14ac:dyDescent="0.25">
      <c r="B48" s="138"/>
      <c r="D48" s="132" t="s">
        <v>156</v>
      </c>
      <c r="E48" s="144">
        <v>2</v>
      </c>
      <c r="F48" s="222">
        <v>3</v>
      </c>
      <c r="G48" s="222"/>
      <c r="H48" s="222">
        <v>4</v>
      </c>
      <c r="I48" s="222"/>
      <c r="J48" s="146">
        <v>5</v>
      </c>
      <c r="K48" s="147">
        <v>6</v>
      </c>
      <c r="L48" s="147">
        <v>7</v>
      </c>
      <c r="P48" s="225" t="s">
        <v>181</v>
      </c>
      <c r="Q48" s="225"/>
      <c r="R48" s="225"/>
      <c r="S48" s="224" t="s">
        <v>182</v>
      </c>
      <c r="T48" s="224"/>
      <c r="X48" s="123"/>
    </row>
    <row r="49" spans="2:24" ht="13.5" customHeight="1" x14ac:dyDescent="0.25">
      <c r="B49" s="138"/>
      <c r="D49" s="132" t="s">
        <v>158</v>
      </c>
      <c r="E49" s="144">
        <v>3</v>
      </c>
      <c r="F49" s="222">
        <v>4</v>
      </c>
      <c r="G49" s="222"/>
      <c r="H49" s="226">
        <v>5</v>
      </c>
      <c r="I49" s="226"/>
      <c r="J49" s="147">
        <v>6</v>
      </c>
      <c r="K49" s="147">
        <v>7</v>
      </c>
      <c r="L49" s="148">
        <v>8</v>
      </c>
      <c r="P49" s="226">
        <v>5</v>
      </c>
      <c r="Q49" s="226"/>
      <c r="R49" s="226"/>
      <c r="S49" s="224" t="s">
        <v>183</v>
      </c>
      <c r="T49" s="224"/>
      <c r="X49" s="123"/>
    </row>
    <row r="50" spans="2:24" ht="13.5" customHeight="1" x14ac:dyDescent="0.25">
      <c r="B50" s="138"/>
      <c r="D50" s="132" t="s">
        <v>160</v>
      </c>
      <c r="E50" s="144">
        <v>4</v>
      </c>
      <c r="F50" s="226">
        <v>5</v>
      </c>
      <c r="G50" s="226"/>
      <c r="H50" s="225">
        <v>6</v>
      </c>
      <c r="I50" s="225"/>
      <c r="J50" s="147">
        <v>7</v>
      </c>
      <c r="K50" s="148">
        <v>8</v>
      </c>
      <c r="L50" s="148">
        <v>9</v>
      </c>
      <c r="P50" s="222" t="s">
        <v>184</v>
      </c>
      <c r="Q50" s="222"/>
      <c r="R50" s="222"/>
      <c r="S50" s="224" t="s">
        <v>185</v>
      </c>
      <c r="T50" s="224"/>
      <c r="X50" s="123"/>
    </row>
    <row r="51" spans="2:24" ht="13.5" customHeight="1" x14ac:dyDescent="0.25">
      <c r="B51" s="138"/>
      <c r="D51" s="132" t="s">
        <v>162</v>
      </c>
      <c r="E51" s="144">
        <v>5</v>
      </c>
      <c r="F51" s="225">
        <v>6</v>
      </c>
      <c r="G51" s="225"/>
      <c r="H51" s="225">
        <v>7</v>
      </c>
      <c r="I51" s="225"/>
      <c r="J51" s="148">
        <v>8</v>
      </c>
      <c r="K51" s="148">
        <v>9</v>
      </c>
      <c r="L51" s="148">
        <v>10</v>
      </c>
      <c r="X51" s="123"/>
    </row>
    <row r="52" spans="2:24" ht="13.5" customHeight="1" x14ac:dyDescent="0.25">
      <c r="B52" s="149"/>
      <c r="C52" s="150"/>
      <c r="D52" s="151"/>
      <c r="E52" s="151"/>
      <c r="F52" s="151"/>
      <c r="G52" s="151"/>
      <c r="H52" s="151"/>
      <c r="I52" s="151"/>
      <c r="J52" s="151"/>
      <c r="K52" s="151"/>
      <c r="L52" s="151"/>
      <c r="M52" s="151"/>
      <c r="N52" s="150"/>
      <c r="O52" s="150"/>
      <c r="P52" s="150"/>
      <c r="Q52" s="150"/>
      <c r="R52" s="150"/>
      <c r="S52" s="150"/>
      <c r="T52" s="150"/>
      <c r="U52" s="150"/>
      <c r="V52" s="150"/>
      <c r="W52" s="150"/>
      <c r="X52" s="152"/>
    </row>
    <row r="53" spans="2:24" ht="16.5" customHeight="1" x14ac:dyDescent="0.25">
      <c r="D53" s="120"/>
      <c r="F53" s="120"/>
      <c r="G53" s="120"/>
      <c r="H53" s="120"/>
      <c r="I53" s="120"/>
      <c r="J53" s="120"/>
      <c r="K53" s="120"/>
      <c r="L53" s="120"/>
      <c r="M53" s="120"/>
      <c r="N53" s="120"/>
      <c r="O53" s="120"/>
      <c r="P53" s="120"/>
      <c r="Q53" s="120"/>
      <c r="R53" s="120"/>
    </row>
    <row r="54" spans="2:24" ht="16.5" customHeight="1" x14ac:dyDescent="0.25">
      <c r="D54" s="120"/>
      <c r="F54" s="120"/>
      <c r="G54" s="120"/>
      <c r="H54" s="120"/>
      <c r="I54" s="120"/>
      <c r="J54" s="120"/>
      <c r="K54" s="120"/>
      <c r="L54" s="120"/>
      <c r="M54" s="120"/>
      <c r="N54" s="120"/>
      <c r="O54" s="120"/>
      <c r="P54" s="120"/>
      <c r="Q54" s="120"/>
      <c r="R54" s="120"/>
    </row>
    <row r="55" spans="2:24" ht="12.75" customHeight="1" x14ac:dyDescent="0.25">
      <c r="D55" s="120"/>
      <c r="F55" s="120"/>
      <c r="G55" s="120"/>
      <c r="H55" s="120"/>
      <c r="I55" s="120"/>
      <c r="J55" s="120"/>
      <c r="K55" s="120"/>
      <c r="L55" s="120"/>
      <c r="M55" s="120"/>
      <c r="N55" s="120"/>
      <c r="O55" s="120"/>
      <c r="P55" s="120"/>
      <c r="Q55" s="120"/>
      <c r="R55" s="120"/>
    </row>
    <row r="56" spans="2:24" ht="13.5" hidden="1" customHeight="1" x14ac:dyDescent="0.25">
      <c r="B56" s="119" t="s">
        <v>265</v>
      </c>
      <c r="D56" s="120"/>
      <c r="F56" s="120"/>
      <c r="G56" s="120"/>
      <c r="H56" s="120"/>
      <c r="I56" s="120"/>
      <c r="J56" s="120"/>
      <c r="K56" s="120"/>
      <c r="L56" s="120"/>
      <c r="M56" s="120"/>
      <c r="N56" s="120"/>
      <c r="O56" s="120"/>
      <c r="P56" s="120"/>
      <c r="Q56" s="120"/>
      <c r="R56" s="120"/>
    </row>
    <row r="57" spans="2:24" ht="13.5" hidden="1" customHeight="1" x14ac:dyDescent="0.25">
      <c r="B57" s="119" t="s">
        <v>262</v>
      </c>
      <c r="D57" s="153"/>
      <c r="F57" s="120"/>
      <c r="G57" s="153"/>
      <c r="H57" s="153"/>
      <c r="I57" s="153"/>
      <c r="J57" s="153"/>
      <c r="K57" s="153"/>
      <c r="L57" s="153"/>
      <c r="M57" s="153"/>
      <c r="N57" s="153"/>
      <c r="O57" s="153"/>
      <c r="P57" s="153"/>
      <c r="Q57" s="153"/>
      <c r="R57" s="153"/>
    </row>
    <row r="58" spans="2:24" ht="26.25" hidden="1" customHeight="1" x14ac:dyDescent="0.25">
      <c r="B58" s="119" t="s">
        <v>263</v>
      </c>
      <c r="D58" s="120"/>
      <c r="F58" s="120"/>
      <c r="G58" s="120"/>
      <c r="H58" s="120"/>
      <c r="I58" s="120"/>
      <c r="J58" s="120"/>
      <c r="K58" s="120"/>
      <c r="L58" s="120"/>
      <c r="M58" s="120"/>
      <c r="N58" s="120"/>
      <c r="O58" s="120"/>
      <c r="P58" s="120"/>
      <c r="Q58" s="120"/>
      <c r="R58" s="120"/>
    </row>
    <row r="59" spans="2:24" ht="13.5" customHeight="1" x14ac:dyDescent="0.25">
      <c r="D59" s="120"/>
      <c r="F59" s="120"/>
      <c r="G59" s="120"/>
      <c r="H59" s="120"/>
      <c r="I59" s="120"/>
      <c r="J59" s="120"/>
      <c r="K59" s="120"/>
      <c r="L59" s="120"/>
      <c r="M59" s="120"/>
      <c r="N59" s="120"/>
      <c r="O59" s="120"/>
      <c r="P59" s="120"/>
      <c r="Q59" s="120"/>
      <c r="R59" s="120"/>
    </row>
    <row r="60" spans="2:24" ht="13.5" customHeight="1" x14ac:dyDescent="0.25">
      <c r="D60" s="120"/>
      <c r="F60" s="120"/>
      <c r="G60" s="120"/>
      <c r="H60" s="120"/>
      <c r="I60" s="120"/>
      <c r="J60" s="120"/>
      <c r="K60" s="120"/>
      <c r="L60" s="120"/>
      <c r="M60" s="120"/>
      <c r="N60" s="120"/>
      <c r="O60" s="120"/>
      <c r="P60" s="120"/>
      <c r="Q60" s="120"/>
      <c r="R60" s="120"/>
    </row>
    <row r="61" spans="2:24" ht="13.5" customHeight="1" x14ac:dyDescent="0.25">
      <c r="D61" s="120"/>
      <c r="F61" s="120"/>
      <c r="G61" s="120"/>
      <c r="H61" s="120"/>
      <c r="I61" s="120"/>
      <c r="J61" s="120"/>
      <c r="K61" s="120"/>
      <c r="L61" s="120"/>
      <c r="M61" s="120"/>
      <c r="N61" s="120"/>
      <c r="O61" s="120"/>
      <c r="P61" s="120"/>
      <c r="Q61" s="120"/>
      <c r="R61" s="120"/>
    </row>
    <row r="62" spans="2:24" ht="12.75" customHeight="1" x14ac:dyDescent="0.25">
      <c r="D62" s="120"/>
    </row>
    <row r="63" spans="2:24" ht="13.5" customHeight="1" x14ac:dyDescent="0.25">
      <c r="D63" s="120"/>
    </row>
  </sheetData>
  <sheetProtection algorithmName="SHA-512" hashValue="pAVp33jOlIZTk3vh94FrrTqv2gK9rtpVFyYstjaE3R3Ug2B3uRYCcpgDLVf6OzhEeXE+7ttuJunp4fwHq66Gyw==" saltValue="pxv+9oHN+ViEJZyqfl85ug==" spinCount="100000" sheet="1" formatCells="0" formatColumns="0" formatRows="0" insertColumns="0" insertRows="0" insertHyperlinks="0" deleteColumns="0" deleteRows="0" sort="0" autoFilter="0" pivotTables="0"/>
  <mergeCells count="51">
    <mergeCell ref="F51:G51"/>
    <mergeCell ref="H51:I51"/>
    <mergeCell ref="F49:G49"/>
    <mergeCell ref="H49:I49"/>
    <mergeCell ref="P49:R49"/>
    <mergeCell ref="S49:T49"/>
    <mergeCell ref="F50:G50"/>
    <mergeCell ref="H50:I50"/>
    <mergeCell ref="P50:R50"/>
    <mergeCell ref="S50:T50"/>
    <mergeCell ref="F47:G47"/>
    <mergeCell ref="H47:I47"/>
    <mergeCell ref="P47:R47"/>
    <mergeCell ref="S47:T47"/>
    <mergeCell ref="F48:G48"/>
    <mergeCell ref="H48:I48"/>
    <mergeCell ref="P48:R48"/>
    <mergeCell ref="S48:T48"/>
    <mergeCell ref="P45:T45"/>
    <mergeCell ref="F46:G46"/>
    <mergeCell ref="H46:I46"/>
    <mergeCell ref="P46:R46"/>
    <mergeCell ref="S46:T46"/>
    <mergeCell ref="J42:K42"/>
    <mergeCell ref="L42:M42"/>
    <mergeCell ref="D44:K44"/>
    <mergeCell ref="D45:D46"/>
    <mergeCell ref="E45:E46"/>
    <mergeCell ref="F45:G45"/>
    <mergeCell ref="H45:I45"/>
    <mergeCell ref="B7:R7"/>
    <mergeCell ref="F36:G36"/>
    <mergeCell ref="J36:M36"/>
    <mergeCell ref="E37:E42"/>
    <mergeCell ref="J37:K37"/>
    <mergeCell ref="L37:M37"/>
    <mergeCell ref="B38:B39"/>
    <mergeCell ref="D38:D39"/>
    <mergeCell ref="J38:K38"/>
    <mergeCell ref="L38:M38"/>
    <mergeCell ref="J39:K39"/>
    <mergeCell ref="L39:M39"/>
    <mergeCell ref="J40:K40"/>
    <mergeCell ref="L40:M40"/>
    <mergeCell ref="J41:K41"/>
    <mergeCell ref="L41:M41"/>
    <mergeCell ref="B2:B4"/>
    <mergeCell ref="C2:V4"/>
    <mergeCell ref="W2:X4"/>
    <mergeCell ref="B5:X5"/>
    <mergeCell ref="B6:X6"/>
  </mergeCells>
  <conditionalFormatting sqref="K9:K34">
    <cfRule type="cellIs" dxfId="7" priority="2" operator="equal">
      <formula>"EXTREMO"</formula>
    </cfRule>
    <cfRule type="cellIs" dxfId="6" priority="3" operator="equal">
      <formula>"ALTO"</formula>
    </cfRule>
    <cfRule type="cellIs" dxfId="5" priority="4" operator="equal">
      <formula>"MEDIO"</formula>
    </cfRule>
    <cfRule type="cellIs" dxfId="4" priority="5" operator="equal">
      <formula>"BAJO"</formula>
    </cfRule>
  </conditionalFormatting>
  <conditionalFormatting sqref="R9:R34">
    <cfRule type="cellIs" dxfId="3" priority="6" operator="equal">
      <formula>"EXTREMO"</formula>
    </cfRule>
    <cfRule type="cellIs" dxfId="2" priority="7" operator="equal">
      <formula>"ALTO"</formula>
    </cfRule>
    <cfRule type="cellIs" dxfId="1" priority="8" operator="equal">
      <formula>"MEDIO"</formula>
    </cfRule>
    <cfRule type="cellIs" dxfId="0" priority="9" operator="equal">
      <formula>"BAJO"</formula>
    </cfRule>
  </conditionalFormatting>
  <dataValidations count="1">
    <dataValidation type="list" allowBlank="1" showInputMessage="1" showErrorMessage="1" sqref="L9:L34" xr:uid="{00000000-0002-0000-0400-000000000000}">
      <formula1>OPCIONES</formula1>
      <formula2>0</formula2>
    </dataValidation>
  </dataValidations>
  <printOptions horizontalCentered="1" verticalCentered="1"/>
  <pageMargins left="0.23622047244094491" right="0.23622047244094491" top="0.74803149606299213" bottom="0.74803149606299213" header="0.51181102362204722" footer="0.51181102362204722"/>
  <pageSetup paperSize="3" scale="60" orientation="landscape" horizontalDpi="300" verticalDpi="300" r:id="rId1"/>
  <rowBreaks count="2" manualBreakCount="2">
    <brk id="15" max="16383" man="1"/>
    <brk id="2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ASUS</cp:lastModifiedBy>
  <cp:revision>0</cp:revision>
  <dcterms:created xsi:type="dcterms:W3CDTF">2007-06-14T01:55:06Z</dcterms:created>
  <dcterms:modified xsi:type="dcterms:W3CDTF">2026-09-14T21:09:35Z</dcterms:modified>
  <cp:category/>
  <cp:contentStatus/>
</cp:coreProperties>
</file>