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juspemil-my.sharepoint.com/personal/tatiana_paez_justiciamilitar_gov_co/Documents/CONTRATOS/2026/Men. C/Mantenimiento de vehiculos/"/>
    </mc:Choice>
  </mc:AlternateContent>
  <xr:revisionPtr revIDLastSave="27" documentId="8_{BB1081A4-C6E0-4C2A-BEE7-6C9FF14AC061}" xr6:coauthVersionLast="47" xr6:coauthVersionMax="47" xr10:uidLastSave="{9589CCDA-D723-49F1-B810-D5146E15F01D}"/>
  <bookViews>
    <workbookView xWindow="-120" yWindow="-120" windowWidth="29040" windowHeight="15720" activeTab="3" xr2:uid="{0A692549-A627-4A39-846C-C6F1CBF9E946}"/>
  </bookViews>
  <sheets>
    <sheet name="Resumen" sheetId="4" r:id="rId1"/>
    <sheet name="1. Mto. preventivo Vehiculo" sheetId="1" r:id="rId2"/>
    <sheet name="2. Mto. preventivo Motos" sheetId="3" r:id="rId3"/>
    <sheet name="3. Mto. correctivo Vehiculos " sheetId="6" r:id="rId4"/>
    <sheet name="4. Mto. correctivo Motos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67" i="6" l="1"/>
  <c r="F207" i="7"/>
  <c r="F204" i="7"/>
  <c r="F103" i="7"/>
  <c r="H207" i="7"/>
  <c r="H204" i="7"/>
  <c r="H103" i="7"/>
  <c r="H125" i="6"/>
  <c r="H34" i="6"/>
  <c r="H64" i="6"/>
  <c r="H95" i="6"/>
  <c r="H124" i="6"/>
  <c r="H45" i="3"/>
  <c r="I41" i="3"/>
  <c r="I38" i="3"/>
  <c r="H38" i="3"/>
  <c r="I30" i="3"/>
  <c r="H30" i="3"/>
  <c r="I22" i="3"/>
  <c r="H22" i="3"/>
  <c r="I12" i="3"/>
  <c r="H12" i="3"/>
  <c r="E8" i="4"/>
  <c r="I163" i="1"/>
  <c r="I162" i="1"/>
  <c r="I161" i="1"/>
  <c r="H161" i="1"/>
  <c r="I150" i="1"/>
  <c r="H150" i="1"/>
  <c r="I138" i="1"/>
  <c r="I137" i="1"/>
  <c r="H137" i="1"/>
  <c r="I127" i="1"/>
  <c r="H127" i="1"/>
  <c r="I117" i="1"/>
  <c r="H117" i="1"/>
  <c r="I107" i="1"/>
  <c r="I65" i="1"/>
  <c r="I106" i="1"/>
  <c r="H106" i="1"/>
  <c r="I96" i="1"/>
  <c r="H96" i="1"/>
  <c r="I86" i="1"/>
  <c r="H86" i="1"/>
  <c r="I76" i="1"/>
  <c r="H76" i="1"/>
  <c r="I64" i="1"/>
  <c r="H64" i="1"/>
  <c r="I54" i="1"/>
  <c r="H54" i="1"/>
  <c r="I39" i="1"/>
  <c r="H39" i="1"/>
  <c r="I26" i="1"/>
  <c r="H26" i="1"/>
  <c r="I16" i="1"/>
  <c r="H16" i="1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5" i="7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5" i="7"/>
  <c r="G106" i="7"/>
  <c r="G107" i="7"/>
  <c r="G4" i="7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7" i="6"/>
  <c r="G98" i="6"/>
  <c r="G99" i="6"/>
  <c r="G100" i="6"/>
  <c r="G101" i="6"/>
  <c r="G102" i="6"/>
  <c r="G103" i="6"/>
  <c r="G104" i="6"/>
  <c r="G105" i="6"/>
  <c r="G106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6" i="6"/>
  <c r="G67" i="6"/>
  <c r="G68" i="6"/>
  <c r="G69" i="6"/>
  <c r="G70" i="6"/>
  <c r="G71" i="6"/>
  <c r="G72" i="6"/>
  <c r="G73" i="6"/>
  <c r="G74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6" i="6"/>
  <c r="G37" i="6"/>
  <c r="G38" i="6"/>
  <c r="G5" i="6"/>
  <c r="G33" i="3"/>
  <c r="G34" i="3"/>
  <c r="G35" i="3"/>
  <c r="G36" i="3"/>
  <c r="G37" i="3"/>
  <c r="G32" i="3"/>
  <c r="G25" i="3"/>
  <c r="G26" i="3"/>
  <c r="G27" i="3"/>
  <c r="G28" i="3"/>
  <c r="G29" i="3"/>
  <c r="G15" i="3"/>
  <c r="G16" i="3"/>
  <c r="G17" i="3"/>
  <c r="G18" i="3"/>
  <c r="G19" i="3"/>
  <c r="G20" i="3"/>
  <c r="G21" i="3"/>
  <c r="G24" i="3"/>
  <c r="G14" i="3"/>
  <c r="G5" i="3"/>
  <c r="G6" i="3"/>
  <c r="G7" i="3"/>
  <c r="G8" i="3"/>
  <c r="G9" i="3"/>
  <c r="G10" i="3"/>
  <c r="G11" i="3"/>
  <c r="G4" i="3"/>
  <c r="G18" i="1"/>
  <c r="G19" i="1"/>
  <c r="G20" i="1"/>
  <c r="G21" i="1"/>
  <c r="G22" i="1"/>
  <c r="G23" i="1"/>
  <c r="G24" i="1"/>
  <c r="G25" i="1"/>
  <c r="G28" i="1"/>
  <c r="G29" i="1"/>
  <c r="G30" i="1"/>
  <c r="G31" i="1"/>
  <c r="G32" i="1"/>
  <c r="G33" i="1"/>
  <c r="G34" i="1"/>
  <c r="G35" i="1"/>
  <c r="G36" i="1"/>
  <c r="G37" i="1"/>
  <c r="G38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6" i="1"/>
  <c r="G57" i="1"/>
  <c r="G58" i="1"/>
  <c r="G59" i="1"/>
  <c r="G60" i="1"/>
  <c r="G61" i="1"/>
  <c r="G62" i="1"/>
  <c r="G63" i="1"/>
  <c r="G67" i="1"/>
  <c r="G68" i="1"/>
  <c r="G69" i="1"/>
  <c r="G70" i="1"/>
  <c r="G71" i="1"/>
  <c r="G72" i="1"/>
  <c r="G73" i="1"/>
  <c r="G74" i="1"/>
  <c r="G75" i="1"/>
  <c r="G78" i="1"/>
  <c r="G79" i="1"/>
  <c r="G80" i="1"/>
  <c r="G81" i="1"/>
  <c r="G82" i="1"/>
  <c r="G83" i="1"/>
  <c r="G84" i="1"/>
  <c r="G85" i="1"/>
  <c r="G88" i="1"/>
  <c r="G89" i="1"/>
  <c r="G90" i="1"/>
  <c r="G91" i="1"/>
  <c r="G92" i="1"/>
  <c r="G93" i="1"/>
  <c r="G94" i="1"/>
  <c r="G95" i="1"/>
  <c r="G98" i="1"/>
  <c r="G99" i="1"/>
  <c r="G100" i="1"/>
  <c r="G101" i="1"/>
  <c r="G102" i="1"/>
  <c r="G103" i="1"/>
  <c r="G104" i="1"/>
  <c r="G105" i="1"/>
  <c r="G109" i="1"/>
  <c r="G110" i="1"/>
  <c r="G111" i="1"/>
  <c r="G112" i="1"/>
  <c r="G113" i="1"/>
  <c r="G114" i="1"/>
  <c r="G115" i="1"/>
  <c r="G116" i="1"/>
  <c r="G128" i="1"/>
  <c r="G129" i="1"/>
  <c r="G130" i="1"/>
  <c r="G131" i="1"/>
  <c r="G132" i="1"/>
  <c r="G133" i="1"/>
  <c r="G134" i="1"/>
  <c r="G135" i="1"/>
  <c r="G136" i="1"/>
  <c r="G141" i="1"/>
  <c r="G142" i="1"/>
  <c r="G143" i="1"/>
  <c r="G144" i="1"/>
  <c r="G145" i="1"/>
  <c r="G146" i="1"/>
  <c r="G147" i="1"/>
  <c r="G148" i="1"/>
  <c r="G149" i="1"/>
  <c r="G152" i="1"/>
  <c r="G153" i="1"/>
  <c r="G154" i="1"/>
  <c r="G155" i="1"/>
  <c r="G156" i="1"/>
  <c r="G157" i="1"/>
  <c r="G158" i="1"/>
  <c r="G159" i="1"/>
  <c r="G160" i="1"/>
  <c r="G7" i="1"/>
  <c r="G8" i="1"/>
  <c r="G9" i="1"/>
  <c r="G10" i="1"/>
  <c r="G11" i="1"/>
  <c r="G12" i="1"/>
  <c r="G13" i="1"/>
  <c r="G14" i="1"/>
  <c r="G15" i="1"/>
  <c r="G6" i="1"/>
  <c r="F136" i="1"/>
  <c r="E11" i="4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105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4" i="7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9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6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36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5" i="6"/>
  <c r="F37" i="3"/>
  <c r="F36" i="3"/>
  <c r="F35" i="3"/>
  <c r="F34" i="3"/>
  <c r="F33" i="3"/>
  <c r="F32" i="3"/>
  <c r="F29" i="3"/>
  <c r="F28" i="3"/>
  <c r="F27" i="3"/>
  <c r="F26" i="3"/>
  <c r="F25" i="3"/>
  <c r="F24" i="3"/>
  <c r="F21" i="3"/>
  <c r="F20" i="3"/>
  <c r="F19" i="3"/>
  <c r="F18" i="3"/>
  <c r="F17" i="3"/>
  <c r="F16" i="3"/>
  <c r="F15" i="3"/>
  <c r="F14" i="3"/>
  <c r="F11" i="3"/>
  <c r="F10" i="3"/>
  <c r="F9" i="3"/>
  <c r="F8" i="3"/>
  <c r="F7" i="3"/>
  <c r="F6" i="3"/>
  <c r="F5" i="3"/>
  <c r="F4" i="3"/>
  <c r="E38" i="3"/>
  <c r="F153" i="1"/>
  <c r="F154" i="1"/>
  <c r="F155" i="1"/>
  <c r="F156" i="1"/>
  <c r="F157" i="1"/>
  <c r="F158" i="1"/>
  <c r="F159" i="1"/>
  <c r="F160" i="1"/>
  <c r="F152" i="1"/>
  <c r="F142" i="1"/>
  <c r="F143" i="1"/>
  <c r="F144" i="1"/>
  <c r="F145" i="1"/>
  <c r="F146" i="1"/>
  <c r="F147" i="1"/>
  <c r="F148" i="1"/>
  <c r="F149" i="1"/>
  <c r="F141" i="1"/>
  <c r="F130" i="1"/>
  <c r="F131" i="1"/>
  <c r="F132" i="1"/>
  <c r="F133" i="1"/>
  <c r="F134" i="1"/>
  <c r="F135" i="1"/>
  <c r="F129" i="1"/>
  <c r="F120" i="1"/>
  <c r="F121" i="1"/>
  <c r="F122" i="1"/>
  <c r="F123" i="1"/>
  <c r="F124" i="1"/>
  <c r="F125" i="1"/>
  <c r="F126" i="1"/>
  <c r="F119" i="1"/>
  <c r="F111" i="1"/>
  <c r="F112" i="1"/>
  <c r="F113" i="1"/>
  <c r="F114" i="1"/>
  <c r="F115" i="1"/>
  <c r="F116" i="1"/>
  <c r="F110" i="1"/>
  <c r="F99" i="1"/>
  <c r="F100" i="1"/>
  <c r="F101" i="1"/>
  <c r="F102" i="1"/>
  <c r="F103" i="1"/>
  <c r="F104" i="1"/>
  <c r="F105" i="1"/>
  <c r="F98" i="1"/>
  <c r="F89" i="1"/>
  <c r="F90" i="1"/>
  <c r="F91" i="1"/>
  <c r="F92" i="1"/>
  <c r="F93" i="1"/>
  <c r="F94" i="1"/>
  <c r="F95" i="1"/>
  <c r="F88" i="1"/>
  <c r="F79" i="1"/>
  <c r="F80" i="1"/>
  <c r="F81" i="1"/>
  <c r="F82" i="1"/>
  <c r="F83" i="1"/>
  <c r="F84" i="1"/>
  <c r="F85" i="1"/>
  <c r="F78" i="1"/>
  <c r="F69" i="1"/>
  <c r="F70" i="1"/>
  <c r="F71" i="1"/>
  <c r="F72" i="1"/>
  <c r="F73" i="1"/>
  <c r="F74" i="1"/>
  <c r="F75" i="1"/>
  <c r="F68" i="1"/>
  <c r="F57" i="1"/>
  <c r="F58" i="1"/>
  <c r="F59" i="1"/>
  <c r="F60" i="1"/>
  <c r="F61" i="1"/>
  <c r="F62" i="1"/>
  <c r="F63" i="1"/>
  <c r="F56" i="1"/>
  <c r="F42" i="1"/>
  <c r="F43" i="1"/>
  <c r="F44" i="1"/>
  <c r="F45" i="1"/>
  <c r="F46" i="1"/>
  <c r="F47" i="1"/>
  <c r="F48" i="1"/>
  <c r="F49" i="1"/>
  <c r="F50" i="1"/>
  <c r="F51" i="1"/>
  <c r="F52" i="1"/>
  <c r="F53" i="1"/>
  <c r="F41" i="1"/>
  <c r="F29" i="1"/>
  <c r="F30" i="1"/>
  <c r="F31" i="1"/>
  <c r="F32" i="1"/>
  <c r="F33" i="1"/>
  <c r="F34" i="1"/>
  <c r="F35" i="1"/>
  <c r="F36" i="1"/>
  <c r="F37" i="1"/>
  <c r="F38" i="1"/>
  <c r="F28" i="1"/>
  <c r="F19" i="1"/>
  <c r="F20" i="1"/>
  <c r="F21" i="1"/>
  <c r="F22" i="1"/>
  <c r="F23" i="1"/>
  <c r="F24" i="1"/>
  <c r="F25" i="1"/>
  <c r="F18" i="1"/>
  <c r="F7" i="1"/>
  <c r="F8" i="1"/>
  <c r="F9" i="1"/>
  <c r="F10" i="1"/>
  <c r="F11" i="1"/>
  <c r="F12" i="1"/>
  <c r="F13" i="1"/>
  <c r="F14" i="1"/>
  <c r="F15" i="1"/>
  <c r="F6" i="1"/>
  <c r="E10" i="4" l="1"/>
  <c r="E9" i="4"/>
  <c r="G127" i="1"/>
  <c r="G119" i="1"/>
  <c r="G120" i="1"/>
  <c r="G121" i="1"/>
  <c r="G122" i="1"/>
  <c r="G123" i="1"/>
  <c r="G124" i="1"/>
  <c r="G125" i="1"/>
  <c r="G126" i="1"/>
  <c r="F124" i="6"/>
  <c r="F95" i="6"/>
  <c r="F64" i="6"/>
  <c r="F34" i="6"/>
  <c r="F161" i="1"/>
  <c r="F150" i="1"/>
  <c r="F127" i="1"/>
  <c r="F137" i="1"/>
  <c r="F38" i="3"/>
  <c r="F30" i="3"/>
  <c r="F22" i="3"/>
  <c r="F12" i="3"/>
  <c r="F117" i="1"/>
  <c r="F106" i="1"/>
  <c r="F54" i="1"/>
  <c r="F86" i="1"/>
  <c r="F39" i="1"/>
  <c r="F96" i="1"/>
  <c r="F26" i="1"/>
  <c r="F64" i="1"/>
  <c r="F16" i="1"/>
  <c r="F76" i="1"/>
  <c r="E12" i="4" l="1"/>
  <c r="F65" i="1"/>
  <c r="F107" i="1"/>
  <c r="F138" i="1"/>
  <c r="F162" i="1"/>
  <c r="D11" i="4"/>
  <c r="F125" i="6"/>
  <c r="D10" i="4" s="1"/>
  <c r="F41" i="3"/>
  <c r="D9" i="4" s="1"/>
  <c r="I42" i="3"/>
  <c r="I43" i="3"/>
  <c r="F163" i="1" l="1"/>
  <c r="D8" i="4" s="1"/>
  <c r="D12" i="4" l="1"/>
</calcChain>
</file>

<file path=xl/sharedStrings.xml><?xml version="1.0" encoding="utf-8"?>
<sst xmlns="http://schemas.openxmlformats.org/spreadsheetml/2006/main" count="1396" uniqueCount="258">
  <si>
    <t>GRAN TOTAL PREVENTIVO</t>
  </si>
  <si>
    <t>SUBTOTAL DODGE</t>
  </si>
  <si>
    <t>Subtotal DODGE — 20,000 KM (×1 veh.)</t>
  </si>
  <si>
    <t>Alineacion y balanceo</t>
  </si>
  <si>
    <t>DODGE</t>
  </si>
  <si>
    <t>Rotacion de llantas</t>
  </si>
  <si>
    <t>Inspección general suspension</t>
  </si>
  <si>
    <t>Inspección general frenos</t>
  </si>
  <si>
    <t>Cambio filtro de aire motor</t>
  </si>
  <si>
    <t>Cambio filtro de aire</t>
  </si>
  <si>
    <t>Cambio filtro de combustible</t>
  </si>
  <si>
    <t>Cambio filtro de aceite</t>
  </si>
  <si>
    <t>Cambio de aceite del motor</t>
  </si>
  <si>
    <t>── 20,000 KM  (1 vehículo) ──</t>
  </si>
  <si>
    <t>Subtotal DODGE — 10,000 KM (×1 veh.)</t>
  </si>
  <si>
    <t>Rotacion llantas</t>
  </si>
  <si>
    <t>Inspeccion general suspension</t>
  </si>
  <si>
    <t>Inspeccion general frenos</t>
  </si>
  <si>
    <t>Cambio filtro aire motor</t>
  </si>
  <si>
    <t>Cambio filtro aire</t>
  </si>
  <si>
    <t>Cambio filtro combustible</t>
  </si>
  <si>
    <t>Cambio filtro aceite</t>
  </si>
  <si>
    <t>Cambio aceite motor</t>
  </si>
  <si>
    <t>── 10,000 KM  (1 vehículo) ──</t>
  </si>
  <si>
    <t xml:space="preserve">  ▶  DODGE</t>
  </si>
  <si>
    <t>SUBTOTAL HYUNDAI</t>
  </si>
  <si>
    <t>Subtotal HYUNDAI — 50,000 KM (×4 veh.)</t>
  </si>
  <si>
    <t>HYUNDAI</t>
  </si>
  <si>
    <t>── 50,000 KM  (4 vehículos) ──</t>
  </si>
  <si>
    <t>Subtotal HYUNDAI — 40,000 KM (×4 veh.)</t>
  </si>
  <si>
    <t>── 40,000 KM  (4 vehículos) ──</t>
  </si>
  <si>
    <t>Subtotal HYUNDAI — 30,000 KM (×4 veh.)</t>
  </si>
  <si>
    <t>── 30,000 KM  (4 vehículos) ──</t>
  </si>
  <si>
    <t xml:space="preserve">  ▶  HYUNDAI</t>
  </si>
  <si>
    <t>SUBTOTAL FORD</t>
  </si>
  <si>
    <t>Subtotal FORD — 50,000 KM (×7 veh.)</t>
  </si>
  <si>
    <t>FORD</t>
  </si>
  <si>
    <t>Inspección correas</t>
  </si>
  <si>
    <t>── 50,000 KM  (7 vehículos) ──</t>
  </si>
  <si>
    <t>Subtotal FORD — 40,000 KM (×7 veh.)</t>
  </si>
  <si>
    <t>── 40,000 KM  (7 vehículos) ──</t>
  </si>
  <si>
    <t>Subtotal FORD — 30,000 KM (×1 veh.)</t>
  </si>
  <si>
    <t>── 30,000 KM  (1 vehículo) ──</t>
  </si>
  <si>
    <t>Subtotal FORD — 20,000 KM (×1 veh.)</t>
  </si>
  <si>
    <t xml:space="preserve">  ▶  FORD</t>
  </si>
  <si>
    <t>SUBTOTAL CHEVROLET</t>
  </si>
  <si>
    <t>Subtotal CHEVROLET — 170,000 KM (×1 veh.)</t>
  </si>
  <si>
    <t>Revision general motor</t>
  </si>
  <si>
    <t>CHEVROLET</t>
  </si>
  <si>
    <t>── 170,000 KM  (1 vehículo) ──</t>
  </si>
  <si>
    <t>Subtotal CHEVROLET — 160,000 KM (×1 veh.)</t>
  </si>
  <si>
    <t>Inspección exaustiva suspension</t>
  </si>
  <si>
    <t>Cambio de pastillas de frenos</t>
  </si>
  <si>
    <t>Cambio correa de distribución</t>
  </si>
  <si>
    <t>Cambio filtro de aceite caja de cambios</t>
  </si>
  <si>
    <t>Cambio liquido refrigerante</t>
  </si>
  <si>
    <t>── 160,000 KM  (1 vehículo) ──</t>
  </si>
  <si>
    <t>Subtotal CHEVROLET — 150,000 KM (×1 veh.)</t>
  </si>
  <si>
    <t>── 150,000 KM  (1 vehículo) ──</t>
  </si>
  <si>
    <t>Subtotal CHEVROLET — 90,000 KM (×3 veh.)</t>
  </si>
  <si>
    <t>── 90,000 KM  (3 vehículos) ──</t>
  </si>
  <si>
    <t>Subtotal CHEVROLET — 80,000 KM (×3 veh.)</t>
  </si>
  <si>
    <t>inspeccion del motor</t>
  </si>
  <si>
    <t>Cambio correa</t>
  </si>
  <si>
    <t>Cambio de liquido de la transmision</t>
  </si>
  <si>
    <t>── 80,000 KM  (3 vehículos) ──</t>
  </si>
  <si>
    <t xml:space="preserve">  ▶  CHEVROLET</t>
  </si>
  <si>
    <t>Total</t>
  </si>
  <si>
    <t>CANT.</t>
  </si>
  <si>
    <t>SERVICIO / ÍTEM</t>
  </si>
  <si>
    <t>KM</t>
  </si>
  <si>
    <t>MARCA</t>
  </si>
  <si>
    <t>TOTAL PRESUPUESTO PREVENTIVO (YAMAHA + HERO)</t>
  </si>
  <si>
    <t>HERO — Total Preventivo (2 motos)</t>
  </si>
  <si>
    <t>YAMAHA — Total Preventivo (2 motos)</t>
  </si>
  <si>
    <t>TOTALES POR MARCA — MANTENIMIENTO PREVENTIVO (2 MOTOS)</t>
  </si>
  <si>
    <t>Subtotal 20.000 KM</t>
  </si>
  <si>
    <t>Mantenimiento kit de arrastre</t>
  </si>
  <si>
    <t>Mantenimiento Sistema de eléctrico</t>
  </si>
  <si>
    <t xml:space="preserve">Mantenimiento transmisión </t>
  </si>
  <si>
    <t>Calibración de válvulas</t>
  </si>
  <si>
    <t>20.000 KM</t>
  </si>
  <si>
    <t>HERO</t>
  </si>
  <si>
    <t>Subtotal 10.000 KM</t>
  </si>
  <si>
    <t>Revisión general</t>
  </si>
  <si>
    <t>Revisión de frenos</t>
  </si>
  <si>
    <t>Verificación sistema eléctrico</t>
  </si>
  <si>
    <t>10.000 KM</t>
  </si>
  <si>
    <t>Subtotal 70.000 KM</t>
  </si>
  <si>
    <t>Revisión de discos</t>
  </si>
  <si>
    <t>Revisión de pastillas</t>
  </si>
  <si>
    <t>Revisión de rodamientos</t>
  </si>
  <si>
    <t>Cambio de kit de arrastre</t>
  </si>
  <si>
    <t>70.000 KM</t>
  </si>
  <si>
    <t>YAMAHA</t>
  </si>
  <si>
    <t>Subtotal 60.000 KM</t>
  </si>
  <si>
    <t>Inspección tren delantero</t>
  </si>
  <si>
    <t>Calibración cadena de distribución</t>
  </si>
  <si>
    <t xml:space="preserve">inspección cuerpo de aceleración </t>
  </si>
  <si>
    <t>60.000 KM</t>
  </si>
  <si>
    <t>Valor Techo</t>
  </si>
  <si>
    <t>CANTIDAD</t>
  </si>
  <si>
    <t>Valor unitario Repuesto y mano de obra</t>
  </si>
  <si>
    <t>Valor unitario repuesto y mano de obra</t>
  </si>
  <si>
    <t>Valor unitario  repuesto y mano de obra</t>
  </si>
  <si>
    <t>REPUESTO / ÍTEM</t>
  </si>
  <si>
    <t>UND</t>
  </si>
  <si>
    <t>ALTERNADOR</t>
  </si>
  <si>
    <t>UNIDAD</t>
  </si>
  <si>
    <t>AMORTIGUADOR</t>
  </si>
  <si>
    <t>JUEGO</t>
  </si>
  <si>
    <t>ARRANQUE</t>
  </si>
  <si>
    <t>BATERIA</t>
  </si>
  <si>
    <t>BOBINA DE ENCENDIDO</t>
  </si>
  <si>
    <t>BOMBA COMBUSTIBLE</t>
  </si>
  <si>
    <t>BOMBA DE ACEITE</t>
  </si>
  <si>
    <t>BOMBA DE AGUA</t>
  </si>
  <si>
    <t>BOMBILLO</t>
  </si>
  <si>
    <t>BUJE TIJERA</t>
  </si>
  <si>
    <t>BUJIA MOTOR</t>
  </si>
  <si>
    <t>CILINDRO FRENO</t>
  </si>
  <si>
    <t>AIRE ACONDICIONADO</t>
  </si>
  <si>
    <t>CORREA</t>
  </si>
  <si>
    <t>DESPINCHE</t>
  </si>
  <si>
    <t>DISCO FRENO</t>
  </si>
  <si>
    <t>DISTRIBUIDOR</t>
  </si>
  <si>
    <t>ENBRAGUE</t>
  </si>
  <si>
    <t>INSTALACION DE ALTA</t>
  </si>
  <si>
    <t>INYECTOR</t>
  </si>
  <si>
    <t>KIT EMBRAGUE (DISCO, PRENSA Y BALINERA)</t>
  </si>
  <si>
    <t>KIT</t>
  </si>
  <si>
    <t>KIT REPARTICION MOTOR COMPLETA (CORREA, TENSOR Y PATIN)</t>
  </si>
  <si>
    <t>LAVADO GENERAL</t>
  </si>
  <si>
    <t>PLUMILLAS</t>
  </si>
  <si>
    <t>REVISIÓN TÉCNICA MECÁNICA Y EMISIONES</t>
  </si>
  <si>
    <t>RODAMIENTOS</t>
  </si>
  <si>
    <t>TERMOSTATO</t>
  </si>
  <si>
    <t>TIJERA</t>
  </si>
  <si>
    <t>LLANTAS</t>
  </si>
  <si>
    <t>BUJES TIJERA</t>
  </si>
  <si>
    <t>EMBRAGUE</t>
  </si>
  <si>
    <t>KIT REPARTICION MOTOR COMPLETA (CORREA)</t>
  </si>
  <si>
    <t>PATINES TENSOR CORREA ACCESORIOS</t>
  </si>
  <si>
    <t>GRAN TOTAL CORRECTIVO</t>
  </si>
  <si>
    <t>Cantidad</t>
  </si>
  <si>
    <t>ACEITE</t>
  </si>
  <si>
    <t>AGUJA CARBURADOR</t>
  </si>
  <si>
    <t xml:space="preserve">AMORTIGUADOR </t>
  </si>
  <si>
    <t>ANILLOS</t>
  </si>
  <si>
    <t>AUTOMATICO ARRANQUE</t>
  </si>
  <si>
    <t>BALANCIN</t>
  </si>
  <si>
    <t>BANDAS FRENO</t>
  </si>
  <si>
    <t>BOBINA</t>
  </si>
  <si>
    <t>BOMBA ACEITE</t>
  </si>
  <si>
    <t xml:space="preserve">BOMBA FRENO </t>
  </si>
  <si>
    <t>BOMBA EMBRAGUE</t>
  </si>
  <si>
    <t>BUJIA</t>
  </si>
  <si>
    <t>CALIPER</t>
  </si>
  <si>
    <t xml:space="preserve">CAMPANA </t>
  </si>
  <si>
    <t>CAÑA ACELERADOR</t>
  </si>
  <si>
    <t>CAPUCHON BUJIA</t>
  </si>
  <si>
    <t>CASQUETES</t>
  </si>
  <si>
    <t>CDI UNIDAD ELECTRONICA</t>
  </si>
  <si>
    <t>CIGÜEÑAL</t>
  </si>
  <si>
    <t>CILINDRO MOTOR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</si>
  <si>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</si>
  <si>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</si>
  <si>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</si>
  <si>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</si>
  <si>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</si>
  <si>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</si>
  <si>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</si>
  <si>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</t>
  </si>
  <si>
    <t>DISCO EMBRAGUE</t>
  </si>
  <si>
    <t xml:space="preserve">DISCO FRENO </t>
  </si>
  <si>
    <t xml:space="preserve">EJE </t>
  </si>
  <si>
    <t>EMBRAGUE DEL ARRANQUECOMPLETO</t>
  </si>
  <si>
    <t xml:space="preserve">EMPAQUETADURA </t>
  </si>
  <si>
    <t xml:space="preserve">ENGRANAJE </t>
  </si>
  <si>
    <t>ESCOBILLA ARRANQUE</t>
  </si>
  <si>
    <t>ESFERAS DE LA DIRECCION</t>
  </si>
  <si>
    <t xml:space="preserve">ESPEJO </t>
  </si>
  <si>
    <t xml:space="preserve">FAROLA </t>
  </si>
  <si>
    <t>FILTROS JUEGO</t>
  </si>
  <si>
    <t>GUAYA</t>
  </si>
  <si>
    <t>INTERRUPTOR APAGADO RUN</t>
  </si>
  <si>
    <t>JUEGO DISCOS EMBRAGUE</t>
  </si>
  <si>
    <t>KIT BIELA</t>
  </si>
  <si>
    <t xml:space="preserve">KIT BUJES </t>
  </si>
  <si>
    <t>KIT CARBURADOR</t>
  </si>
  <si>
    <t>KIT DE ARRASTRE</t>
  </si>
  <si>
    <t>KIT PISTON</t>
  </si>
  <si>
    <t>KIT RETENEDORES</t>
  </si>
  <si>
    <t>KIT RODAMIETOS CAJA CAMBIOS 4</t>
  </si>
  <si>
    <t>LIQUIDO FRENOS</t>
  </si>
  <si>
    <t>LLANTA</t>
  </si>
  <si>
    <t>LLAVE DE PASO COMBUSTIBLE</t>
  </si>
  <si>
    <t>MANDO</t>
  </si>
  <si>
    <t>MANIGUETA</t>
  </si>
  <si>
    <t>MOTOR ARRANQUE</t>
  </si>
  <si>
    <t xml:space="preserve">NEUMATICO </t>
  </si>
  <si>
    <t>NUCLEO EMBRAGUE</t>
  </si>
  <si>
    <t>PALANCA CAMBIOS</t>
  </si>
  <si>
    <t>PASTILLAS FRENO</t>
  </si>
  <si>
    <t>PEDAL</t>
  </si>
  <si>
    <t>PERA</t>
  </si>
  <si>
    <t xml:space="preserve">PIÑON </t>
  </si>
  <si>
    <t>PLATINA RETEN EJE CAMBIOS</t>
  </si>
  <si>
    <t>PRENSA EMBRAGUE</t>
  </si>
  <si>
    <t>PULVERIZADOR</t>
  </si>
  <si>
    <t>RADIADOR</t>
  </si>
  <si>
    <t>RADIO TRASERO</t>
  </si>
  <si>
    <t>REGULADOR CORRIENTE</t>
  </si>
  <si>
    <t>RETENEDORES</t>
  </si>
  <si>
    <t>RIN TRASERO</t>
  </si>
  <si>
    <t>ROLDANA</t>
  </si>
  <si>
    <t>RUEDA DE ARRANQUE</t>
  </si>
  <si>
    <t>SELLO VALVULAS</t>
  </si>
  <si>
    <t>SENSOR VELOCIMETRO</t>
  </si>
  <si>
    <t>SEPARADORES DISCOS CLUTCH</t>
  </si>
  <si>
    <t>SOPORTE MOTOR</t>
  </si>
  <si>
    <t>SPROKET</t>
  </si>
  <si>
    <t>STOP</t>
  </si>
  <si>
    <t xml:space="preserve">SWITCH </t>
  </si>
  <si>
    <t>TAPA CENTRO EMBRAGUE</t>
  </si>
  <si>
    <t>TAPA VALVULA</t>
  </si>
  <si>
    <t>TENSOR</t>
  </si>
  <si>
    <t>TERMINAL</t>
  </si>
  <si>
    <t>TORQUE CARBURADOR</t>
  </si>
  <si>
    <t>TUBO DE ESCAPE COMPLETO</t>
  </si>
  <si>
    <t>UNIDAD ARRANQUE</t>
  </si>
  <si>
    <t>UNIDAD ELECTRONICA</t>
  </si>
  <si>
    <t>VALVULAS</t>
  </si>
  <si>
    <t>VARILLA IMPULSADOR</t>
  </si>
  <si>
    <t>VENTILADOR</t>
  </si>
  <si>
    <t>LAVADO</t>
  </si>
  <si>
    <t>DESPINCHADO</t>
  </si>
  <si>
    <t>TOTAL YAMAHA — CORRECTIVO (CATÁLOGO)</t>
  </si>
  <si>
    <t>TOTAL HERO — CORRECTIVO (CATÁLOGO)</t>
  </si>
  <si>
    <t>TOTAL PRESUPUESTO CORRECTIVO (YAMAHA + HERO)</t>
  </si>
  <si>
    <t xml:space="preserve">Ofertaeconomica </t>
  </si>
  <si>
    <t xml:space="preserve">Tarifa techo </t>
  </si>
  <si>
    <t>Grupo</t>
  </si>
  <si>
    <t>1. Mto. preventivo Vehiculo</t>
  </si>
  <si>
    <t>2. Mto. preventivo Motos</t>
  </si>
  <si>
    <t>3. Mto. correctivo Vehiculos</t>
  </si>
  <si>
    <t>4. Mto. correctivo Motos</t>
  </si>
  <si>
    <t>▶ Ir</t>
  </si>
  <si>
    <t>Vinculo</t>
  </si>
  <si>
    <t>◀ Regresar Pagina Resumen</t>
  </si>
  <si>
    <t xml:space="preserve"> 1. MANTENIMIENTO PREVENTIVO VEHICULOS </t>
  </si>
  <si>
    <t>2. MANTENIMIENTO PREVENTIVO MOTOS</t>
  </si>
  <si>
    <t>3. MANTENIMIENTO CORRECTIVO  VEHICULOS</t>
  </si>
  <si>
    <t>4. MANTENIMIENTO CORRECTIVO  MOTOS</t>
  </si>
  <si>
    <t>Validador</t>
  </si>
  <si>
    <t>Nota: El oferente deberá diligenciar exclusivamente los campos resaltados en color amarillo en cada una de las cuatro (4) hojas que componen el presente archivo. Las demás celdas corresponden a fórmulas, cálculos automáticos o información definida por la Entidad, por lo que no deberán ser modificadas.
Adicionalmente, el valor unitario ofertado para cada actividad deberá ser menor o igual a la tarifa techo establecida por la Entidad. Para facilitar la validación, el archivo incorpora una columna denominada "Validador", la cual mostrará el resultado "VERDADERO" cuando el valor diligenciado cumpla esta condición y "FALSO" cuando el valor ofertado supere la tarifa techo definida. Será responsabilidad del oferente verificar que todos los registros presenten el resultado "VERDADERO" antes de la presentación de la oferta.</t>
  </si>
  <si>
    <t xml:space="preserve">Forrmato Oferte Economica </t>
  </si>
  <si>
    <t xml:space="preserve"> Servicio de mantenimiento preventivo y correctivo para los vehículos destinados y de propiedad de la Unidad Administrativa Especial de la Justicia Penal Militar y Policial.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</si>
</sst>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\$#,##0;&quot;($&quot;#,##0\);\-"/>
    <numFmt numFmtId="165" formatCode="#,##0.0000"/>
    <numFmt numFmtId="166" formatCode="_-&quot;$&quot;\ * #,##0_-;\-&quot;$&quot;\ * #,##0_-;_-&quot;$&quot;\ * &quot;-&quot;??_-;_-@_-"/>
  </numFmts>
  <fonts count="2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  <font>
      <b/>
      <sz val="9"/>
      <color rgb="FF7B4F00"/>
      <name val="Arial"/>
      <family val="2"/>
    </font>
    <font>
      <sz val="9"/>
      <color rgb="FF1F1F1F"/>
      <name val="Arial"/>
      <family val="2"/>
    </font>
    <font>
      <sz val="9"/>
      <color rgb="FF1F1F1F"/>
      <name val="Arial"/>
      <family val="2"/>
      <charset val="1"/>
    </font>
    <font>
      <b/>
      <sz val="9"/>
      <color rgb="FF2E4A7A"/>
      <name val="Arial"/>
      <family val="2"/>
    </font>
    <font>
      <b/>
      <sz val="9"/>
      <color rgb="FF1F1F1F"/>
      <name val="Arial"/>
      <family val="2"/>
    </font>
    <font>
      <b/>
      <sz val="9"/>
      <color rgb="FF2E4A7A"/>
      <name val="Arial"/>
      <family val="2"/>
      <charset val="1"/>
    </font>
    <font>
      <b/>
      <sz val="9"/>
      <color rgb="FFFFFFFF"/>
      <name val="Arial"/>
      <family val="2"/>
      <charset val="1"/>
    </font>
    <font>
      <b/>
      <sz val="13"/>
      <color rgb="FFFFFFFF"/>
      <name val="Arial"/>
      <family val="2"/>
      <charset val="1"/>
    </font>
    <font>
      <b/>
      <sz val="9.5"/>
      <name val="Arial"/>
      <family val="2"/>
    </font>
    <font>
      <b/>
      <sz val="9.5"/>
      <color rgb="FFFFFFFF"/>
      <name val="Arial"/>
      <family val="2"/>
    </font>
    <font>
      <b/>
      <i/>
      <sz val="9.5"/>
      <name val="Arial"/>
      <family val="2"/>
    </font>
    <font>
      <i/>
      <sz val="9.5"/>
      <name val="Arial"/>
      <family val="2"/>
    </font>
    <font>
      <sz val="9.5"/>
      <name val="Arial"/>
      <family val="2"/>
    </font>
    <font>
      <b/>
      <sz val="13"/>
      <color rgb="FFFFFFFF"/>
      <name val="Arial"/>
      <family val="2"/>
    </font>
    <font>
      <sz val="16"/>
      <color theme="1"/>
      <name val="Calibri"/>
      <family val="2"/>
      <charset val="1"/>
    </font>
    <font>
      <u/>
      <sz val="11"/>
      <color theme="10"/>
      <name val="Calibri"/>
      <family val="2"/>
      <charset val="1"/>
    </font>
    <font>
      <u/>
      <sz val="11"/>
      <color theme="0"/>
      <name val="Calibri"/>
      <family val="2"/>
      <charset val="1"/>
    </font>
    <font>
      <u/>
      <sz val="16"/>
      <color theme="10"/>
      <name val="Calibri"/>
      <family val="2"/>
      <charset val="1"/>
    </font>
    <font>
      <sz val="16"/>
      <color theme="0"/>
      <name val="Calibri"/>
      <family val="2"/>
      <charset val="1"/>
    </font>
    <font>
      <b/>
      <sz val="22"/>
      <color theme="1"/>
      <name val="Calibri"/>
      <family val="2"/>
    </font>
    <font>
      <b/>
      <sz val="14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F3864"/>
        <bgColor rgb="FF2E4A7A"/>
      </patternFill>
    </fill>
    <fill>
      <patternFill patternType="solid">
        <fgColor rgb="FF2E4A7A"/>
        <bgColor rgb="FF1F3864"/>
      </patternFill>
    </fill>
    <fill>
      <patternFill patternType="solid">
        <fgColor theme="0"/>
        <bgColor rgb="FF1F3864"/>
      </patternFill>
    </fill>
    <fill>
      <patternFill patternType="solid">
        <fgColor rgb="FF4472C4"/>
        <bgColor rgb="FF0066CC"/>
      </patternFill>
    </fill>
    <fill>
      <patternFill patternType="solid">
        <fgColor theme="0"/>
        <bgColor rgb="FF0066CC"/>
      </patternFill>
    </fill>
    <fill>
      <patternFill patternType="solid">
        <fgColor rgb="FFFFF2CC"/>
        <bgColor rgb="FFFFF0CC"/>
      </patternFill>
    </fill>
    <fill>
      <patternFill patternType="solid">
        <fgColor theme="0"/>
        <bgColor rgb="FFF2F2F2"/>
      </patternFill>
    </fill>
    <fill>
      <patternFill patternType="solid">
        <fgColor rgb="FFEBF3FB"/>
        <bgColor rgb="FFF2F2F2"/>
      </patternFill>
    </fill>
    <fill>
      <patternFill patternType="solid">
        <fgColor rgb="FFFCE4D6"/>
        <bgColor rgb="FFFFF0CC"/>
      </patternFill>
    </fill>
    <fill>
      <patternFill patternType="solid">
        <fgColor rgb="FFFFFFFF"/>
        <bgColor rgb="FFF2F2F2"/>
      </patternFill>
    </fill>
    <fill>
      <patternFill patternType="solid">
        <fgColor rgb="FFD6E4F0"/>
        <bgColor rgb="FFE2EFDA"/>
      </patternFill>
    </fill>
    <fill>
      <patternFill patternType="solid">
        <fgColor theme="0"/>
        <bgColor rgb="FFE2EFDA"/>
      </patternFill>
    </fill>
    <fill>
      <patternFill patternType="solid">
        <fgColor rgb="FF595959"/>
        <bgColor rgb="FF404040"/>
      </patternFill>
    </fill>
    <fill>
      <patternFill patternType="solid">
        <fgColor rgb="FFE2EFDA"/>
        <bgColor rgb="FFF2F2F2"/>
      </patternFill>
    </fill>
    <fill>
      <patternFill patternType="solid">
        <fgColor rgb="FFFFF0CC"/>
        <bgColor rgb="FFFFF2CC"/>
      </patternFill>
    </fill>
    <fill>
      <patternFill patternType="solid">
        <fgColor rgb="FF1F3864"/>
        <bgColor rgb="FF2E5395"/>
      </patternFill>
    </fill>
    <fill>
      <patternFill patternType="solid">
        <fgColor rgb="FFFCE4D6"/>
        <bgColor rgb="FFFFF2CC"/>
      </patternFill>
    </fill>
    <fill>
      <patternFill patternType="solid">
        <fgColor rgb="FFD9E2F3"/>
        <bgColor rgb="FFE2EFDA"/>
      </patternFill>
    </fill>
    <fill>
      <patternFill patternType="solid">
        <fgColor rgb="FF2E5395"/>
        <bgColor rgb="FF1F3864"/>
      </patternFill>
    </fill>
    <fill>
      <patternFill patternType="solid">
        <fgColor rgb="FFF2F2F2"/>
        <bgColor rgb="FFE2EFDA"/>
      </patternFill>
    </fill>
    <fill>
      <patternFill patternType="solid">
        <fgColor theme="0"/>
        <bgColor rgb="FF404040"/>
      </patternFill>
    </fill>
    <fill>
      <patternFill patternType="solid">
        <fgColor rgb="FFFFFF00"/>
        <b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-0.249977111117893"/>
        <bgColor indexed="64"/>
      </patternFill>
    </fill>
  </fills>
  <borders count="56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medium">
        <color indexed="64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medium">
        <color indexed="64"/>
      </top>
      <bottom style="thin">
        <color rgb="FFBFBFBF"/>
      </bottom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thin">
        <color rgb="FFBFBFBF"/>
      </top>
      <bottom style="medium">
        <color indexed="64"/>
      </bottom>
      <diagonal/>
    </border>
    <border>
      <left style="thin">
        <color rgb="FFBFBFBF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medium">
        <color indexed="64"/>
      </right>
      <top/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 style="thin">
        <color rgb="FFBFBFBF"/>
      </bottom>
      <diagonal/>
    </border>
    <border>
      <left/>
      <right style="medium">
        <color indexed="64"/>
      </right>
      <top style="medium">
        <color indexed="64"/>
      </top>
      <bottom style="thin">
        <color rgb="FFBFBFBF"/>
      </bottom>
      <diagonal/>
    </border>
    <border>
      <left/>
      <right style="thin">
        <color rgb="FFBFBFBF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BFBFBF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 style="thin">
        <color rgb="FFB7B7B7"/>
      </bottom>
      <diagonal/>
    </border>
    <border>
      <left style="thin">
        <color rgb="FFB7B7B7"/>
      </left>
      <right style="medium">
        <color indexed="64"/>
      </right>
      <top style="medium">
        <color indexed="64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thin">
        <color rgb="FFB7B7B7"/>
      </bottom>
      <diagonal/>
    </border>
    <border>
      <left style="medium">
        <color indexed="64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medium">
        <color indexed="64"/>
      </bottom>
      <diagonal/>
    </border>
    <border>
      <left style="thin">
        <color rgb="FFB7B7B7"/>
      </left>
      <right style="medium">
        <color indexed="64"/>
      </right>
      <top style="thin">
        <color rgb="FFB7B7B7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rgb="FFB7B7B7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B7B7B7"/>
      </left>
      <right style="thin">
        <color rgb="FFB7B7B7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BFBFBF"/>
      </top>
      <bottom style="thin">
        <color rgb="FFBFBFBF"/>
      </bottom>
      <diagonal/>
    </border>
    <border>
      <left style="medium">
        <color indexed="64"/>
      </left>
      <right style="medium">
        <color indexed="64"/>
      </right>
      <top style="thin">
        <color rgb="FFBFBFBF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6">
    <xf numFmtId="0" fontId="0" fillId="0" borderId="0" xfId="0"/>
    <xf numFmtId="0" fontId="0" fillId="2" borderId="0" xfId="0" applyFill="1"/>
    <xf numFmtId="0" fontId="0" fillId="4" borderId="1" xfId="0" applyFill="1" applyBorder="1"/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left" vertical="center"/>
    </xf>
    <xf numFmtId="3" fontId="0" fillId="0" borderId="0" xfId="0" applyNumberFormat="1"/>
    <xf numFmtId="0" fontId="11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64" fontId="2" fillId="18" borderId="3" xfId="0" applyNumberFormat="1" applyFont="1" applyFill="1" applyBorder="1" applyAlignment="1">
      <alignment horizontal="right" vertical="center"/>
    </xf>
    <xf numFmtId="0" fontId="0" fillId="18" borderId="0" xfId="0" applyFill="1"/>
    <xf numFmtId="0" fontId="2" fillId="18" borderId="3" xfId="0" applyFont="1" applyFill="1" applyBorder="1" applyAlignment="1">
      <alignment horizontal="left" vertical="center"/>
    </xf>
    <xf numFmtId="164" fontId="12" fillId="19" borderId="3" xfId="0" applyNumberFormat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2" fillId="23" borderId="0" xfId="0" applyFont="1" applyFill="1" applyAlignment="1">
      <alignment vertical="center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0" fillId="13" borderId="9" xfId="0" applyFill="1" applyBorder="1"/>
    <xf numFmtId="0" fontId="5" fillId="17" borderId="8" xfId="0" applyFont="1" applyFill="1" applyBorder="1" applyAlignment="1">
      <alignment horizontal="center" vertical="center"/>
    </xf>
    <xf numFmtId="3" fontId="4" fillId="8" borderId="9" xfId="0" applyNumberFormat="1" applyFont="1" applyFill="1" applyBorder="1" applyAlignment="1">
      <alignment horizontal="center" vertical="center"/>
    </xf>
    <xf numFmtId="3" fontId="3" fillId="6" borderId="9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3" fontId="3" fillId="4" borderId="9" xfId="0" applyNumberFormat="1" applyFont="1" applyFill="1" applyBorder="1" applyAlignment="1">
      <alignment horizontal="center" vertical="center"/>
    </xf>
    <xf numFmtId="0" fontId="5" fillId="13" borderId="8" xfId="0" applyFont="1" applyFill="1" applyBorder="1" applyAlignment="1">
      <alignment horizontal="center" vertical="center"/>
    </xf>
    <xf numFmtId="0" fontId="5" fillId="16" borderId="8" xfId="0" applyFont="1" applyFill="1" applyBorder="1" applyAlignment="1">
      <alignment horizontal="center" vertical="center"/>
    </xf>
    <xf numFmtId="0" fontId="2" fillId="15" borderId="10" xfId="0" applyFont="1" applyFill="1" applyBorder="1" applyAlignment="1">
      <alignment vertical="center"/>
    </xf>
    <xf numFmtId="0" fontId="2" fillId="15" borderId="0" xfId="0" applyFont="1" applyFill="1" applyAlignment="1">
      <alignment vertical="center"/>
    </xf>
    <xf numFmtId="0" fontId="2" fillId="15" borderId="11" xfId="0" applyFont="1" applyFill="1" applyBorder="1" applyAlignment="1">
      <alignment vertical="center"/>
    </xf>
    <xf numFmtId="0" fontId="5" fillId="11" borderId="8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0" fillId="3" borderId="13" xfId="0" applyFill="1" applyBorder="1"/>
    <xf numFmtId="3" fontId="2" fillId="3" borderId="14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 wrapText="1"/>
    </xf>
    <xf numFmtId="3" fontId="3" fillId="4" borderId="17" xfId="0" applyNumberFormat="1" applyFont="1" applyFill="1" applyBorder="1" applyAlignment="1">
      <alignment horizontal="center" vertical="center"/>
    </xf>
    <xf numFmtId="0" fontId="2" fillId="15" borderId="18" xfId="0" applyFont="1" applyFill="1" applyBorder="1" applyAlignment="1">
      <alignment vertical="center"/>
    </xf>
    <xf numFmtId="0" fontId="2" fillId="15" borderId="19" xfId="0" applyFont="1" applyFill="1" applyBorder="1" applyAlignment="1">
      <alignment vertical="center"/>
    </xf>
    <xf numFmtId="0" fontId="5" fillId="10" borderId="9" xfId="0" applyFont="1" applyFill="1" applyBorder="1" applyAlignment="1">
      <alignment horizontal="center" vertical="center"/>
    </xf>
    <xf numFmtId="0" fontId="5" fillId="12" borderId="9" xfId="0" applyFont="1" applyFill="1" applyBorder="1" applyAlignment="1">
      <alignment horizontal="center" vertical="center"/>
    </xf>
    <xf numFmtId="0" fontId="0" fillId="3" borderId="14" xfId="0" applyFill="1" applyBorder="1"/>
    <xf numFmtId="0" fontId="3" fillId="6" borderId="21" xfId="0" applyFont="1" applyFill="1" applyBorder="1" applyAlignment="1">
      <alignment horizontal="center" vertical="center" wrapText="1"/>
    </xf>
    <xf numFmtId="0" fontId="2" fillId="15" borderId="21" xfId="0" applyFont="1" applyFill="1" applyBorder="1" applyAlignment="1">
      <alignment vertical="center"/>
    </xf>
    <xf numFmtId="0" fontId="8" fillId="17" borderId="21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left" vertical="center" indent="1"/>
    </xf>
    <xf numFmtId="0" fontId="0" fillId="13" borderId="21" xfId="0" applyFill="1" applyBorder="1"/>
    <xf numFmtId="0" fontId="5" fillId="17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left" vertical="center"/>
    </xf>
    <xf numFmtId="0" fontId="5" fillId="12" borderId="21" xfId="0" applyFont="1" applyFill="1" applyBorder="1" applyAlignment="1">
      <alignment horizontal="center" vertical="center"/>
    </xf>
    <xf numFmtId="0" fontId="5" fillId="12" borderId="21" xfId="0" applyFont="1" applyFill="1" applyBorder="1" applyAlignment="1">
      <alignment horizontal="left" vertical="center"/>
    </xf>
    <xf numFmtId="0" fontId="3" fillId="6" borderId="21" xfId="0" applyFont="1" applyFill="1" applyBorder="1" applyAlignment="1">
      <alignment horizontal="center" vertical="center"/>
    </xf>
    <xf numFmtId="0" fontId="0" fillId="6" borderId="21" xfId="0" applyFill="1" applyBorder="1"/>
    <xf numFmtId="0" fontId="0" fillId="6" borderId="21" xfId="0" applyFill="1" applyBorder="1" applyAlignment="1">
      <alignment horizontal="center"/>
    </xf>
    <xf numFmtId="0" fontId="3" fillId="4" borderId="21" xfId="0" applyFont="1" applyFill="1" applyBorder="1" applyAlignment="1">
      <alignment horizontal="center" vertical="center"/>
    </xf>
    <xf numFmtId="0" fontId="0" fillId="4" borderId="21" xfId="0" applyFill="1" applyBorder="1"/>
    <xf numFmtId="0" fontId="8" fillId="13" borderId="21" xfId="0" applyFont="1" applyFill="1" applyBorder="1" applyAlignment="1">
      <alignment horizontal="center" vertical="center"/>
    </xf>
    <xf numFmtId="0" fontId="6" fillId="13" borderId="21" xfId="0" applyFont="1" applyFill="1" applyBorder="1" applyAlignment="1">
      <alignment horizontal="left" vertical="center"/>
    </xf>
    <xf numFmtId="0" fontId="6" fillId="13" borderId="21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left" vertical="center" indent="1"/>
    </xf>
    <xf numFmtId="0" fontId="9" fillId="4" borderId="21" xfId="0" applyFont="1" applyFill="1" applyBorder="1" applyAlignment="1">
      <alignment horizontal="left" vertical="center" indent="1"/>
    </xf>
    <xf numFmtId="0" fontId="8" fillId="16" borderId="21" xfId="0" applyFont="1" applyFill="1" applyBorder="1" applyAlignment="1">
      <alignment horizontal="center" vertical="center"/>
    </xf>
    <xf numFmtId="0" fontId="5" fillId="16" borderId="21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left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left" vertical="center"/>
    </xf>
    <xf numFmtId="0" fontId="8" fillId="11" borderId="21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21" xfId="0" applyFill="1" applyBorder="1"/>
    <xf numFmtId="0" fontId="0" fillId="6" borderId="23" xfId="0" applyFill="1" applyBorder="1"/>
    <xf numFmtId="0" fontId="0" fillId="4" borderId="2" xfId="0" applyFill="1" applyBorder="1"/>
    <xf numFmtId="0" fontId="0" fillId="3" borderId="24" xfId="0" applyFill="1" applyBorder="1"/>
    <xf numFmtId="0" fontId="0" fillId="13" borderId="8" xfId="0" applyFill="1" applyBorder="1"/>
    <xf numFmtId="3" fontId="4" fillId="8" borderId="8" xfId="0" applyNumberFormat="1" applyFont="1" applyFill="1" applyBorder="1" applyAlignment="1">
      <alignment horizontal="center" vertical="center"/>
    </xf>
    <xf numFmtId="3" fontId="3" fillId="6" borderId="8" xfId="0" applyNumberFormat="1" applyFont="1" applyFill="1" applyBorder="1" applyAlignment="1">
      <alignment horizontal="center" vertical="center"/>
    </xf>
    <xf numFmtId="0" fontId="0" fillId="4" borderId="8" xfId="0" applyFill="1" applyBorder="1"/>
    <xf numFmtId="3" fontId="3" fillId="6" borderId="12" xfId="0" applyNumberFormat="1" applyFont="1" applyFill="1" applyBorder="1" applyAlignment="1">
      <alignment horizontal="center" vertical="center"/>
    </xf>
    <xf numFmtId="0" fontId="0" fillId="4" borderId="16" xfId="0" applyFill="1" applyBorder="1"/>
    <xf numFmtId="0" fontId="0" fillId="3" borderId="12" xfId="0" applyFill="1" applyBorder="1"/>
    <xf numFmtId="0" fontId="11" fillId="3" borderId="23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2" fillId="18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18" borderId="0" xfId="0" applyFont="1" applyFill="1" applyAlignment="1">
      <alignment horizontal="center" vertical="center" wrapText="1"/>
    </xf>
    <xf numFmtId="0" fontId="12" fillId="0" borderId="5" xfId="0" applyFont="1" applyBorder="1" applyAlignment="1">
      <alignment horizontal="left" vertical="center"/>
    </xf>
    <xf numFmtId="0" fontId="13" fillId="18" borderId="26" xfId="0" applyFont="1" applyFill="1" applyBorder="1" applyAlignment="1">
      <alignment horizontal="center" vertical="center" wrapText="1"/>
    </xf>
    <xf numFmtId="0" fontId="13" fillId="18" borderId="27" xfId="0" applyFont="1" applyFill="1" applyBorder="1" applyAlignment="1">
      <alignment horizontal="center" vertical="center" wrapText="1"/>
    </xf>
    <xf numFmtId="0" fontId="13" fillId="18" borderId="28" xfId="0" applyFont="1" applyFill="1" applyBorder="1" applyAlignment="1">
      <alignment horizontal="center" vertical="center" wrapText="1"/>
    </xf>
    <xf numFmtId="0" fontId="12" fillId="20" borderId="29" xfId="0" applyFont="1" applyFill="1" applyBorder="1" applyAlignment="1">
      <alignment vertical="center"/>
    </xf>
    <xf numFmtId="164" fontId="15" fillId="22" borderId="30" xfId="0" applyNumberFormat="1" applyFont="1" applyFill="1" applyBorder="1" applyAlignment="1">
      <alignment horizontal="right" vertical="center"/>
    </xf>
    <xf numFmtId="0" fontId="0" fillId="0" borderId="10" xfId="0" applyBorder="1"/>
    <xf numFmtId="0" fontId="0" fillId="0" borderId="11" xfId="0" applyBorder="1"/>
    <xf numFmtId="0" fontId="12" fillId="19" borderId="29" xfId="0" applyFont="1" applyFill="1" applyBorder="1" applyAlignment="1">
      <alignment vertical="center"/>
    </xf>
    <xf numFmtId="0" fontId="13" fillId="21" borderId="31" xfId="0" applyFont="1" applyFill="1" applyBorder="1" applyAlignment="1">
      <alignment horizontal="center" vertical="center" wrapText="1"/>
    </xf>
    <xf numFmtId="0" fontId="13" fillId="21" borderId="32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vertical="center"/>
    </xf>
    <xf numFmtId="164" fontId="0" fillId="0" borderId="0" xfId="0" applyNumberFormat="1"/>
    <xf numFmtId="164" fontId="12" fillId="20" borderId="5" xfId="0" applyNumberFormat="1" applyFont="1" applyFill="1" applyBorder="1" applyAlignment="1">
      <alignment horizontal="right" vertical="center"/>
    </xf>
    <xf numFmtId="164" fontId="12" fillId="0" borderId="21" xfId="0" applyNumberFormat="1" applyFont="1" applyBorder="1" applyAlignment="1">
      <alignment horizontal="right" vertical="center"/>
    </xf>
    <xf numFmtId="164" fontId="16" fillId="2" borderId="0" xfId="0" applyNumberFormat="1" applyFont="1" applyFill="1" applyAlignment="1">
      <alignment horizontal="right" vertical="center"/>
    </xf>
    <xf numFmtId="164" fontId="12" fillId="0" borderId="36" xfId="0" applyNumberFormat="1" applyFont="1" applyBorder="1" applyAlignment="1">
      <alignment horizontal="right" vertical="center"/>
    </xf>
    <xf numFmtId="164" fontId="12" fillId="0" borderId="37" xfId="0" applyNumberFormat="1" applyFont="1" applyBorder="1" applyAlignment="1">
      <alignment horizontal="right" vertical="center"/>
    </xf>
    <xf numFmtId="164" fontId="14" fillId="22" borderId="36" xfId="0" applyNumberFormat="1" applyFont="1" applyFill="1" applyBorder="1" applyAlignment="1">
      <alignment horizontal="right" vertical="center"/>
    </xf>
    <xf numFmtId="164" fontId="14" fillId="22" borderId="37" xfId="0" applyNumberFormat="1" applyFont="1" applyFill="1" applyBorder="1" applyAlignment="1">
      <alignment horizontal="right" vertical="center"/>
    </xf>
    <xf numFmtId="0" fontId="0" fillId="0" borderId="36" xfId="0" applyBorder="1"/>
    <xf numFmtId="0" fontId="0" fillId="0" borderId="37" xfId="0" applyBorder="1"/>
    <xf numFmtId="0" fontId="13" fillId="21" borderId="38" xfId="0" applyFont="1" applyFill="1" applyBorder="1" applyAlignment="1">
      <alignment horizontal="center" vertical="center" wrapText="1"/>
    </xf>
    <xf numFmtId="0" fontId="12" fillId="19" borderId="41" xfId="0" applyFont="1" applyFill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164" fontId="15" fillId="22" borderId="33" xfId="0" applyNumberFormat="1" applyFont="1" applyFill="1" applyBorder="1" applyAlignment="1">
      <alignment horizontal="right" vertical="center"/>
    </xf>
    <xf numFmtId="0" fontId="12" fillId="20" borderId="41" xfId="0" applyFont="1" applyFill="1" applyBorder="1" applyAlignment="1">
      <alignment vertical="center"/>
    </xf>
    <xf numFmtId="0" fontId="12" fillId="0" borderId="44" xfId="0" applyFont="1" applyBorder="1" applyAlignment="1">
      <alignment vertical="center"/>
    </xf>
    <xf numFmtId="0" fontId="13" fillId="5" borderId="23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/>
    </xf>
    <xf numFmtId="0" fontId="2" fillId="15" borderId="48" xfId="0" applyFont="1" applyFill="1" applyBorder="1" applyAlignment="1">
      <alignment vertical="center"/>
    </xf>
    <xf numFmtId="3" fontId="4" fillId="8" borderId="49" xfId="0" applyNumberFormat="1" applyFont="1" applyFill="1" applyBorder="1" applyAlignment="1">
      <alignment horizontal="center" vertical="center"/>
    </xf>
    <xf numFmtId="3" fontId="3" fillId="4" borderId="49" xfId="0" applyNumberFormat="1" applyFont="1" applyFill="1" applyBorder="1" applyAlignment="1">
      <alignment horizontal="center" vertical="center"/>
    </xf>
    <xf numFmtId="3" fontId="2" fillId="3" borderId="5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3" fillId="18" borderId="21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/>
    </xf>
    <xf numFmtId="0" fontId="16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right" vertical="center"/>
    </xf>
    <xf numFmtId="0" fontId="13" fillId="18" borderId="34" xfId="0" applyFont="1" applyFill="1" applyBorder="1" applyAlignment="1">
      <alignment horizontal="center" vertical="center" wrapText="1"/>
    </xf>
    <xf numFmtId="0" fontId="13" fillId="18" borderId="51" xfId="0" applyFont="1" applyFill="1" applyBorder="1" applyAlignment="1">
      <alignment horizontal="center" vertical="center" wrapText="1"/>
    </xf>
    <xf numFmtId="0" fontId="3" fillId="6" borderId="51" xfId="0" applyFont="1" applyFill="1" applyBorder="1" applyAlignment="1">
      <alignment horizontal="center" vertical="center" wrapText="1"/>
    </xf>
    <xf numFmtId="0" fontId="13" fillId="18" borderId="35" xfId="0" applyFont="1" applyFill="1" applyBorder="1" applyAlignment="1">
      <alignment horizontal="center" vertical="center" wrapText="1"/>
    </xf>
    <xf numFmtId="0" fontId="12" fillId="20" borderId="36" xfId="0" applyFont="1" applyFill="1" applyBorder="1" applyAlignment="1">
      <alignment vertical="center"/>
    </xf>
    <xf numFmtId="0" fontId="0" fillId="6" borderId="36" xfId="0" applyFill="1" applyBorder="1"/>
    <xf numFmtId="0" fontId="12" fillId="19" borderId="36" xfId="0" applyFont="1" applyFill="1" applyBorder="1" applyAlignment="1">
      <alignment horizontal="left" vertical="center"/>
    </xf>
    <xf numFmtId="0" fontId="12" fillId="0" borderId="52" xfId="0" applyFont="1" applyBorder="1" applyAlignment="1">
      <alignment horizontal="right" vertical="center"/>
    </xf>
    <xf numFmtId="164" fontId="12" fillId="22" borderId="21" xfId="0" applyNumberFormat="1" applyFont="1" applyFill="1" applyBorder="1" applyAlignment="1">
      <alignment horizontal="right" vertical="center"/>
    </xf>
    <xf numFmtId="0" fontId="16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164" fontId="13" fillId="21" borderId="33" xfId="0" applyNumberFormat="1" applyFont="1" applyFill="1" applyBorder="1" applyAlignment="1">
      <alignment horizontal="center" vertical="center" wrapText="1"/>
    </xf>
    <xf numFmtId="164" fontId="13" fillId="21" borderId="39" xfId="0" applyNumberFormat="1" applyFont="1" applyFill="1" applyBorder="1" applyAlignment="1">
      <alignment horizontal="center" vertical="center" wrapText="1"/>
    </xf>
    <xf numFmtId="0" fontId="20" fillId="30" borderId="0" xfId="2" applyFont="1" applyFill="1"/>
    <xf numFmtId="0" fontId="18" fillId="0" borderId="0" xfId="0" applyFont="1"/>
    <xf numFmtId="0" fontId="18" fillId="26" borderId="21" xfId="0" applyFont="1" applyFill="1" applyBorder="1"/>
    <xf numFmtId="44" fontId="18" fillId="0" borderId="21" xfId="1" applyFont="1" applyBorder="1"/>
    <xf numFmtId="0" fontId="21" fillId="0" borderId="21" xfId="2" applyFont="1" applyBorder="1" applyAlignment="1">
      <alignment horizontal="center"/>
    </xf>
    <xf numFmtId="0" fontId="22" fillId="27" borderId="21" xfId="0" applyFont="1" applyFill="1" applyBorder="1"/>
    <xf numFmtId="0" fontId="18" fillId="28" borderId="21" xfId="0" applyFont="1" applyFill="1" applyBorder="1"/>
    <xf numFmtId="0" fontId="22" fillId="29" borderId="21" xfId="0" applyFont="1" applyFill="1" applyBorder="1"/>
    <xf numFmtId="0" fontId="22" fillId="31" borderId="10" xfId="0" applyFont="1" applyFill="1" applyBorder="1" applyAlignment="1">
      <alignment horizontal="center"/>
    </xf>
    <xf numFmtId="0" fontId="22" fillId="31" borderId="0" xfId="0" applyFont="1" applyFill="1" applyAlignment="1">
      <alignment horizontal="center"/>
    </xf>
    <xf numFmtId="0" fontId="22" fillId="31" borderId="11" xfId="0" applyFont="1" applyFill="1" applyBorder="1" applyAlignment="1">
      <alignment horizontal="center"/>
    </xf>
    <xf numFmtId="0" fontId="16" fillId="25" borderId="21" xfId="0" applyFont="1" applyFill="1" applyBorder="1" applyAlignment="1" applyProtection="1">
      <alignment horizontal="center" vertical="center"/>
      <protection locked="0"/>
    </xf>
    <xf numFmtId="0" fontId="12" fillId="0" borderId="21" xfId="0" applyFont="1" applyBorder="1" applyAlignment="1" applyProtection="1">
      <alignment horizontal="right" vertical="center"/>
      <protection locked="0"/>
    </xf>
    <xf numFmtId="0" fontId="13" fillId="18" borderId="27" xfId="0" applyFont="1" applyFill="1" applyBorder="1" applyAlignment="1" applyProtection="1">
      <alignment horizontal="center" vertical="center" wrapText="1"/>
      <protection locked="0"/>
    </xf>
    <xf numFmtId="0" fontId="2" fillId="15" borderId="0" xfId="0" applyFont="1" applyFill="1" applyAlignment="1" applyProtection="1">
      <alignment vertical="center"/>
      <protection locked="0"/>
    </xf>
    <xf numFmtId="0" fontId="5" fillId="24" borderId="1" xfId="0" applyFont="1" applyFill="1" applyBorder="1" applyAlignment="1" applyProtection="1">
      <alignment horizontal="center" vertical="center"/>
      <protection locked="0"/>
    </xf>
    <xf numFmtId="0" fontId="0" fillId="4" borderId="1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5" fillId="24" borderId="21" xfId="0" applyFont="1" applyFill="1" applyBorder="1" applyAlignment="1" applyProtection="1">
      <alignment horizontal="center" vertical="center"/>
      <protection locked="0"/>
    </xf>
    <xf numFmtId="164" fontId="15" fillId="22" borderId="3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164" fontId="15" fillId="22" borderId="32" xfId="0" applyNumberFormat="1" applyFont="1" applyFill="1" applyBorder="1" applyAlignment="1" applyProtection="1">
      <alignment horizontal="right" vertical="center"/>
      <protection locked="0"/>
    </xf>
    <xf numFmtId="0" fontId="13" fillId="21" borderId="32" xfId="0" applyFont="1" applyFill="1" applyBorder="1" applyAlignment="1" applyProtection="1">
      <alignment horizontal="center" vertical="center" wrapText="1"/>
      <protection locked="0"/>
    </xf>
    <xf numFmtId="0" fontId="0" fillId="18" borderId="0" xfId="0" applyFill="1" applyProtection="1">
      <protection locked="0"/>
    </xf>
    <xf numFmtId="0" fontId="2" fillId="15" borderId="21" xfId="0" applyFont="1" applyFill="1" applyBorder="1" applyAlignment="1" applyProtection="1">
      <alignment vertical="center"/>
      <protection locked="0"/>
    </xf>
    <xf numFmtId="0" fontId="0" fillId="13" borderId="21" xfId="0" applyFill="1" applyBorder="1" applyProtection="1">
      <protection locked="0"/>
    </xf>
    <xf numFmtId="0" fontId="0" fillId="6" borderId="21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6" fillId="13" borderId="21" xfId="0" applyFont="1" applyFill="1" applyBorder="1" applyAlignment="1" applyProtection="1">
      <alignment horizontal="center" vertical="center"/>
      <protection locked="0"/>
    </xf>
    <xf numFmtId="0" fontId="6" fillId="6" borderId="21" xfId="0" applyFont="1" applyFill="1" applyBorder="1" applyAlignment="1" applyProtection="1">
      <alignment horizontal="center" vertical="center"/>
      <protection locked="0"/>
    </xf>
    <xf numFmtId="0" fontId="6" fillId="4" borderId="21" xfId="0" applyFont="1" applyFill="1" applyBorder="1" applyAlignment="1" applyProtection="1">
      <alignment horizontal="center" vertical="center"/>
      <protection locked="0"/>
    </xf>
    <xf numFmtId="0" fontId="23" fillId="0" borderId="0" xfId="0" applyFont="1"/>
    <xf numFmtId="0" fontId="23" fillId="0" borderId="21" xfId="0" applyFont="1" applyBorder="1"/>
    <xf numFmtId="44" fontId="23" fillId="0" borderId="21" xfId="0" applyNumberFormat="1" applyFont="1" applyBorder="1"/>
    <xf numFmtId="0" fontId="23" fillId="0" borderId="21" xfId="0" applyFont="1" applyBorder="1" applyAlignment="1">
      <alignment horizontal="center"/>
    </xf>
    <xf numFmtId="44" fontId="5" fillId="24" borderId="21" xfId="1" applyFont="1" applyFill="1" applyBorder="1" applyAlignment="1" applyProtection="1">
      <alignment horizontal="center" vertical="center"/>
      <protection locked="0"/>
    </xf>
    <xf numFmtId="0" fontId="0" fillId="7" borderId="36" xfId="0" applyFill="1" applyBorder="1"/>
    <xf numFmtId="0" fontId="0" fillId="7" borderId="21" xfId="0" applyFill="1" applyBorder="1"/>
    <xf numFmtId="0" fontId="12" fillId="2" borderId="21" xfId="0" applyFont="1" applyFill="1" applyBorder="1" applyAlignment="1">
      <alignment horizontal="right" vertical="center"/>
    </xf>
    <xf numFmtId="0" fontId="12" fillId="2" borderId="21" xfId="0" applyFont="1" applyFill="1" applyBorder="1" applyAlignment="1" applyProtection="1">
      <alignment horizontal="right" vertical="center"/>
      <protection locked="0"/>
    </xf>
    <xf numFmtId="0" fontId="12" fillId="2" borderId="37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164" fontId="12" fillId="14" borderId="21" xfId="0" applyNumberFormat="1" applyFont="1" applyFill="1" applyBorder="1" applyAlignment="1">
      <alignment horizontal="right" vertical="center"/>
    </xf>
    <xf numFmtId="164" fontId="0" fillId="2" borderId="0" xfId="0" applyNumberFormat="1" applyFill="1"/>
    <xf numFmtId="165" fontId="18" fillId="0" borderId="0" xfId="0" applyNumberFormat="1" applyFont="1"/>
    <xf numFmtId="166" fontId="18" fillId="0" borderId="21" xfId="1" applyNumberFormat="1" applyFont="1" applyBorder="1"/>
    <xf numFmtId="166" fontId="23" fillId="0" borderId="21" xfId="0" applyNumberFormat="1" applyFont="1" applyBorder="1"/>
    <xf numFmtId="0" fontId="18" fillId="25" borderId="53" xfId="0" applyFont="1" applyFill="1" applyBorder="1" applyAlignment="1">
      <alignment horizontal="center" vertical="center" wrapText="1"/>
    </xf>
    <xf numFmtId="0" fontId="18" fillId="25" borderId="54" xfId="0" applyFont="1" applyFill="1" applyBorder="1" applyAlignment="1">
      <alignment horizontal="center" vertical="center" wrapText="1"/>
    </xf>
    <xf numFmtId="0" fontId="18" fillId="25" borderId="55" xfId="0" applyFont="1" applyFill="1" applyBorder="1" applyAlignment="1">
      <alignment horizontal="center" vertical="center" wrapText="1"/>
    </xf>
    <xf numFmtId="0" fontId="24" fillId="32" borderId="45" xfId="0" applyFont="1" applyFill="1" applyBorder="1" applyAlignment="1">
      <alignment horizontal="center" vertical="center" wrapText="1"/>
    </xf>
    <xf numFmtId="0" fontId="24" fillId="32" borderId="22" xfId="0" applyFont="1" applyFill="1" applyBorder="1" applyAlignment="1">
      <alignment horizontal="center" vertical="center" wrapText="1"/>
    </xf>
    <xf numFmtId="0" fontId="24" fillId="32" borderId="46" xfId="0" applyFont="1" applyFill="1" applyBorder="1" applyAlignment="1">
      <alignment horizontal="center" vertical="center" wrapText="1"/>
    </xf>
    <xf numFmtId="0" fontId="24" fillId="32" borderId="42" xfId="0" applyFont="1" applyFill="1" applyBorder="1" applyAlignment="1">
      <alignment horizontal="center" vertical="center" wrapText="1"/>
    </xf>
    <xf numFmtId="0" fontId="24" fillId="32" borderId="23" xfId="0" applyFont="1" applyFill="1" applyBorder="1" applyAlignment="1">
      <alignment horizontal="center" vertical="center" wrapText="1"/>
    </xf>
    <xf numFmtId="0" fontId="24" fillId="32" borderId="4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43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17" fillId="18" borderId="10" xfId="0" applyFont="1" applyFill="1" applyBorder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7" fillId="18" borderId="45" xfId="0" applyFont="1" applyFill="1" applyBorder="1" applyAlignment="1">
      <alignment horizontal="center" vertical="center"/>
    </xf>
    <xf numFmtId="0" fontId="17" fillId="18" borderId="22" xfId="0" applyFont="1" applyFill="1" applyBorder="1" applyAlignment="1">
      <alignment horizontal="center" vertical="center"/>
    </xf>
    <xf numFmtId="0" fontId="17" fillId="18" borderId="46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40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6" borderId="38" xfId="0" applyFill="1" applyBorder="1" applyAlignment="1">
      <alignment horizontal="center"/>
    </xf>
    <xf numFmtId="0" fontId="0" fillId="6" borderId="52" xfId="0" applyFill="1" applyBorder="1" applyAlignment="1">
      <alignment horizont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215900</xdr:colOff>
      <xdr:row>1</xdr:row>
      <xdr:rowOff>76200</xdr:rowOff>
    </xdr:from>
    <xdr:to>
      <xdr:col>1</xdr:col>
      <xdr:colOff>641350</xdr:colOff>
      <xdr:row>5</xdr:row>
      <xdr:rowOff>184150</xdr:rowOff>
    </xdr:to>
    <xdr:pic>
      <xdr:nvPicPr>
        <xdr:cNvPr id="2" name="Image 0">
          <a:extLst>
            <a:ext uri="{FF2B5EF4-FFF2-40B4-BE49-F238E27FC236}">
              <a16:creationId xmlns:a16="http://schemas.microsoft.com/office/drawing/2014/main" id="{6F73CF7E-957C-F246-7928-2F9D7276AF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900" y="349250"/>
          <a:ext cx="1187450" cy="118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2FD49-E4D8-43CF-BB43-3D053A35830A}">
  <sheetPr>
    <tabColor theme="3" tint="-0.499984740745262"/>
  </sheetPr>
  <dimension ref="B1:F20"/>
  <sheetViews>
    <sheetView showGridLines="0" workbookViewId="0">
      <selection activeCell="C13" sqref="C13"/>
    </sheetView>
  </sheetViews>
  <sheetFormatPr baseColWidth="10" defaultRowHeight="21" x14ac:dyDescent="0.35"/>
  <cols>
    <col min="2" max="2" width="10.85546875" style="144"/>
    <col min="3" max="5" width="57.140625" style="144" customWidth="1"/>
    <col min="6" max="6" width="18.7109375" style="144" customWidth="1"/>
  </cols>
  <sheetData>
    <row r="1" spans="3:6" ht="21.75" thickBot="1" x14ac:dyDescent="0.4"/>
    <row r="2" spans="3:6" x14ac:dyDescent="0.35">
      <c r="C2" s="193" t="s">
        <v>256</v>
      </c>
      <c r="D2" s="194"/>
      <c r="E2" s="194"/>
      <c r="F2" s="195"/>
    </row>
    <row r="3" spans="3:6" ht="21.75" thickBot="1" x14ac:dyDescent="0.4"/>
    <row r="4" spans="3:6" x14ac:dyDescent="0.35">
      <c r="C4" s="193" t="s">
        <v>257</v>
      </c>
      <c r="D4" s="194"/>
      <c r="E4" s="194"/>
      <c r="F4" s="195"/>
    </row>
    <row r="5" spans="3:6" ht="21.75" thickBot="1" x14ac:dyDescent="0.4">
      <c r="C5" s="196"/>
      <c r="D5" s="197"/>
      <c r="E5" s="197"/>
      <c r="F5" s="198"/>
    </row>
    <row r="7" spans="3:6" x14ac:dyDescent="0.35">
      <c r="C7" s="151" t="s">
        <v>242</v>
      </c>
      <c r="D7" s="152" t="s">
        <v>240</v>
      </c>
      <c r="E7" s="152" t="s">
        <v>241</v>
      </c>
      <c r="F7" s="153" t="s">
        <v>248</v>
      </c>
    </row>
    <row r="8" spans="3:6" x14ac:dyDescent="0.35">
      <c r="C8" s="145" t="s">
        <v>243</v>
      </c>
      <c r="D8" s="146">
        <f>+'1. Mto. preventivo Vehiculo'!F163</f>
        <v>0</v>
      </c>
      <c r="E8" s="188">
        <f>+'1. Mto. preventivo Vehiculo'!I163</f>
        <v>81166051</v>
      </c>
      <c r="F8" s="147" t="s">
        <v>247</v>
      </c>
    </row>
    <row r="9" spans="3:6" x14ac:dyDescent="0.35">
      <c r="C9" s="148" t="s">
        <v>244</v>
      </c>
      <c r="D9" s="146">
        <f>+'2. Mto. preventivo Motos'!F41</f>
        <v>0</v>
      </c>
      <c r="E9" s="188">
        <f>+'2. Mto. preventivo Motos'!I41</f>
        <v>8265166</v>
      </c>
      <c r="F9" s="147" t="s">
        <v>247</v>
      </c>
    </row>
    <row r="10" spans="3:6" x14ac:dyDescent="0.35">
      <c r="C10" s="149" t="s">
        <v>245</v>
      </c>
      <c r="D10" s="146">
        <f>+'3. Mto. correctivo Vehiculos '!F125</f>
        <v>400000</v>
      </c>
      <c r="E10" s="188">
        <f>+'3. Mto. correctivo Vehiculos '!H125</f>
        <v>137560559</v>
      </c>
      <c r="F10" s="147" t="s">
        <v>247</v>
      </c>
    </row>
    <row r="11" spans="3:6" x14ac:dyDescent="0.35">
      <c r="C11" s="150" t="s">
        <v>246</v>
      </c>
      <c r="D11" s="146">
        <f>+'4. Mto. correctivo Motos'!F207</f>
        <v>0</v>
      </c>
      <c r="E11" s="188">
        <f>+'4. Mto. correctivo Motos'!H207</f>
        <v>78410768</v>
      </c>
      <c r="F11" s="147" t="s">
        <v>247</v>
      </c>
    </row>
    <row r="12" spans="3:6" s="174" customFormat="1" ht="28.5" x14ac:dyDescent="0.45">
      <c r="C12" s="175" t="s">
        <v>67</v>
      </c>
      <c r="D12" s="176">
        <f>SUM(D8:D11)</f>
        <v>400000</v>
      </c>
      <c r="E12" s="189">
        <f>SUM(E8:E11)</f>
        <v>305402544</v>
      </c>
      <c r="F12" s="177"/>
    </row>
    <row r="14" spans="3:6" ht="21.75" thickBot="1" x14ac:dyDescent="0.4"/>
    <row r="15" spans="3:6" ht="167.1" customHeight="1" thickBot="1" x14ac:dyDescent="0.4">
      <c r="C15" s="190" t="s">
        <v>255</v>
      </c>
      <c r="D15" s="191"/>
      <c r="E15" s="191"/>
      <c r="F15" s="192"/>
    </row>
    <row r="20" spans="5:5" x14ac:dyDescent="0.35">
      <c r="E20" s="187"/>
    </row>
  </sheetData>
  <mergeCells count="3">
    <mergeCell ref="C15:F15"/>
    <mergeCell ref="C4:F5"/>
    <mergeCell ref="C2:F2"/>
  </mergeCells>
  <hyperlinks>
    <hyperlink ref="F8" location="'1. Mto. preventivo Vehiculo'!A1" display="▶ Ir" xr:uid="{1832ACE2-04D0-4BF9-992D-4247DE10F927}"/>
    <hyperlink ref="F9" location="'2. Mto. preventivo Motos'!A1" display="▶ Ir" xr:uid="{B69E9F54-A52F-4DB3-AA32-796F6A046E06}"/>
    <hyperlink ref="F10" location="'3. Mto. correctivo Vehiculos '!A1" display="▶ Ir" xr:uid="{8A9F6527-4C08-44F7-8097-EA4AC83C83B8}"/>
    <hyperlink ref="F11" location="'4. Mto. correctivo Motos'!A1" display="▶ Ir" xr:uid="{6A9ECF7E-E078-493D-89EC-262DCC09D403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63428-5769-40C5-A005-558A9610F2F5}">
  <sheetPr>
    <tabColor theme="3" tint="0.59999389629810485"/>
  </sheetPr>
  <dimension ref="A1:J163"/>
  <sheetViews>
    <sheetView showGridLines="0" zoomScale="115" zoomScaleNormal="115" workbookViewId="0">
      <pane ySplit="3" topLeftCell="A52" activePane="bottomLeft" state="frozen"/>
      <selection pane="bottomLeft" activeCell="C63" sqref="C63"/>
    </sheetView>
  </sheetViews>
  <sheetFormatPr baseColWidth="10" defaultColWidth="8.5703125" defaultRowHeight="15" x14ac:dyDescent="0.25"/>
  <cols>
    <col min="1" max="1" width="13" customWidth="1"/>
    <col min="2" max="2" width="12" customWidth="1"/>
    <col min="3" max="3" width="30" customWidth="1"/>
    <col min="4" max="4" width="6" customWidth="1"/>
    <col min="5" max="5" width="15.5703125" customWidth="1"/>
    <col min="6" max="7" width="17" customWidth="1"/>
    <col min="8" max="9" width="14" customWidth="1"/>
    <col min="10" max="10" width="25.5703125" customWidth="1"/>
  </cols>
  <sheetData>
    <row r="1" spans="1:10" ht="30" customHeight="1" x14ac:dyDescent="0.25">
      <c r="A1" s="200" t="s">
        <v>250</v>
      </c>
      <c r="B1" s="200"/>
      <c r="C1" s="200"/>
      <c r="D1" s="200"/>
      <c r="E1" s="200"/>
      <c r="F1" s="200"/>
      <c r="G1" s="200"/>
      <c r="H1" s="200"/>
      <c r="I1" s="200"/>
      <c r="J1" s="143" t="s">
        <v>249</v>
      </c>
    </row>
    <row r="2" spans="1:10" ht="30" customHeight="1" thickBot="1" x14ac:dyDescent="0.3">
      <c r="A2" s="8"/>
      <c r="B2" s="8"/>
      <c r="C2" s="8"/>
      <c r="D2" s="8"/>
      <c r="E2" s="8"/>
      <c r="F2" s="8"/>
      <c r="G2" s="8"/>
      <c r="H2" s="199" t="s">
        <v>100</v>
      </c>
      <c r="I2" s="199"/>
    </row>
    <row r="3" spans="1:10" ht="47.45" customHeight="1" thickBot="1" x14ac:dyDescent="0.3">
      <c r="A3" s="42" t="s">
        <v>71</v>
      </c>
      <c r="B3" s="42" t="s">
        <v>70</v>
      </c>
      <c r="C3" s="42" t="s">
        <v>69</v>
      </c>
      <c r="D3" s="42" t="s">
        <v>68</v>
      </c>
      <c r="E3" s="42" t="s">
        <v>104</v>
      </c>
      <c r="F3" s="84" t="s">
        <v>67</v>
      </c>
      <c r="G3" s="84" t="s">
        <v>254</v>
      </c>
      <c r="H3" s="85" t="s">
        <v>104</v>
      </c>
      <c r="I3" s="35" t="s">
        <v>67</v>
      </c>
    </row>
    <row r="4" spans="1:10" ht="18" customHeight="1" x14ac:dyDescent="0.25">
      <c r="A4" s="43" t="s">
        <v>66</v>
      </c>
      <c r="B4" s="43"/>
      <c r="C4" s="43"/>
      <c r="D4" s="43"/>
      <c r="E4" s="167"/>
      <c r="F4" s="43"/>
      <c r="G4" s="43"/>
      <c r="H4" s="37"/>
      <c r="I4" s="38"/>
    </row>
    <row r="5" spans="1:10" ht="15.75" customHeight="1" x14ac:dyDescent="0.25">
      <c r="A5" s="44" t="s">
        <v>48</v>
      </c>
      <c r="B5" s="45" t="s">
        <v>65</v>
      </c>
      <c r="C5" s="46"/>
      <c r="D5" s="46"/>
      <c r="E5" s="168"/>
      <c r="F5" s="46"/>
      <c r="G5" s="46"/>
      <c r="H5" s="76"/>
      <c r="I5" s="20"/>
    </row>
    <row r="6" spans="1:10" x14ac:dyDescent="0.25">
      <c r="A6" s="47" t="s">
        <v>48</v>
      </c>
      <c r="B6" s="48">
        <v>80000</v>
      </c>
      <c r="C6" s="49" t="s">
        <v>12</v>
      </c>
      <c r="D6" s="48">
        <v>3</v>
      </c>
      <c r="E6" s="178"/>
      <c r="F6" s="48">
        <f>+E6*D6</f>
        <v>0</v>
      </c>
      <c r="G6" s="16" t="b">
        <f>+E6&lt;=H6</f>
        <v>1</v>
      </c>
      <c r="H6" s="77">
        <v>503419</v>
      </c>
      <c r="I6" s="22">
        <v>1510257</v>
      </c>
      <c r="J6" s="7"/>
    </row>
    <row r="7" spans="1:10" x14ac:dyDescent="0.25">
      <c r="A7" s="47" t="s">
        <v>48</v>
      </c>
      <c r="B7" s="50">
        <v>80000</v>
      </c>
      <c r="C7" s="51" t="s">
        <v>11</v>
      </c>
      <c r="D7" s="50">
        <v>3</v>
      </c>
      <c r="E7" s="178"/>
      <c r="F7" s="48">
        <f t="shared" ref="F7:F15" si="0">+E7*D7</f>
        <v>0</v>
      </c>
      <c r="G7" s="16" t="b">
        <f t="shared" ref="G7:G70" si="1">+E7&lt;=H7</f>
        <v>1</v>
      </c>
      <c r="H7" s="77">
        <v>158513</v>
      </c>
      <c r="I7" s="22">
        <v>475539</v>
      </c>
      <c r="J7" s="7"/>
    </row>
    <row r="8" spans="1:10" x14ac:dyDescent="0.25">
      <c r="A8" s="47" t="s">
        <v>48</v>
      </c>
      <c r="B8" s="48">
        <v>80000</v>
      </c>
      <c r="C8" s="49" t="s">
        <v>9</v>
      </c>
      <c r="D8" s="48">
        <v>3</v>
      </c>
      <c r="E8" s="178"/>
      <c r="F8" s="48">
        <f t="shared" si="0"/>
        <v>0</v>
      </c>
      <c r="G8" s="16" t="b">
        <f t="shared" si="1"/>
        <v>1</v>
      </c>
      <c r="H8" s="77">
        <v>205704</v>
      </c>
      <c r="I8" s="22">
        <v>617112</v>
      </c>
      <c r="J8" s="7"/>
    </row>
    <row r="9" spans="1:10" x14ac:dyDescent="0.25">
      <c r="A9" s="47" t="s">
        <v>48</v>
      </c>
      <c r="B9" s="50">
        <v>80000</v>
      </c>
      <c r="C9" s="51" t="s">
        <v>7</v>
      </c>
      <c r="D9" s="50">
        <v>3</v>
      </c>
      <c r="E9" s="178"/>
      <c r="F9" s="48">
        <f t="shared" si="0"/>
        <v>0</v>
      </c>
      <c r="G9" s="16" t="b">
        <f t="shared" si="1"/>
        <v>1</v>
      </c>
      <c r="H9" s="77">
        <v>148333</v>
      </c>
      <c r="I9" s="22">
        <v>444999</v>
      </c>
      <c r="J9" s="7"/>
    </row>
    <row r="10" spans="1:10" x14ac:dyDescent="0.25">
      <c r="A10" s="47" t="s">
        <v>48</v>
      </c>
      <c r="B10" s="48">
        <v>80000</v>
      </c>
      <c r="C10" s="49" t="s">
        <v>6</v>
      </c>
      <c r="D10" s="48">
        <v>3</v>
      </c>
      <c r="E10" s="178"/>
      <c r="F10" s="48">
        <f t="shared" si="0"/>
        <v>0</v>
      </c>
      <c r="G10" s="16" t="b">
        <f t="shared" si="1"/>
        <v>1</v>
      </c>
      <c r="H10" s="77">
        <v>160000</v>
      </c>
      <c r="I10" s="22">
        <v>480000</v>
      </c>
      <c r="J10" s="7"/>
    </row>
    <row r="11" spans="1:10" x14ac:dyDescent="0.25">
      <c r="A11" s="47" t="s">
        <v>48</v>
      </c>
      <c r="B11" s="50">
        <v>80000</v>
      </c>
      <c r="C11" s="51" t="s">
        <v>5</v>
      </c>
      <c r="D11" s="50">
        <v>3</v>
      </c>
      <c r="E11" s="178"/>
      <c r="F11" s="48">
        <f t="shared" si="0"/>
        <v>0</v>
      </c>
      <c r="G11" s="16" t="b">
        <f t="shared" si="1"/>
        <v>1</v>
      </c>
      <c r="H11" s="77">
        <v>113000</v>
      </c>
      <c r="I11" s="22">
        <v>339000</v>
      </c>
      <c r="J11" s="7"/>
    </row>
    <row r="12" spans="1:10" x14ac:dyDescent="0.25">
      <c r="A12" s="47" t="s">
        <v>48</v>
      </c>
      <c r="B12" s="48">
        <v>80000</v>
      </c>
      <c r="C12" s="49" t="s">
        <v>3</v>
      </c>
      <c r="D12" s="48">
        <v>3</v>
      </c>
      <c r="E12" s="178"/>
      <c r="F12" s="48">
        <f t="shared" si="0"/>
        <v>0</v>
      </c>
      <c r="G12" s="16" t="b">
        <f t="shared" si="1"/>
        <v>1</v>
      </c>
      <c r="H12" s="77">
        <v>211667</v>
      </c>
      <c r="I12" s="22">
        <v>635001</v>
      </c>
      <c r="J12" s="7"/>
    </row>
    <row r="13" spans="1:10" x14ac:dyDescent="0.25">
      <c r="A13" s="47" t="s">
        <v>48</v>
      </c>
      <c r="B13" s="50">
        <v>80000</v>
      </c>
      <c r="C13" s="51" t="s">
        <v>64</v>
      </c>
      <c r="D13" s="50">
        <v>3</v>
      </c>
      <c r="E13" s="178"/>
      <c r="F13" s="48">
        <f t="shared" si="0"/>
        <v>0</v>
      </c>
      <c r="G13" s="16" t="b">
        <f t="shared" si="1"/>
        <v>1</v>
      </c>
      <c r="H13" s="77">
        <v>377756</v>
      </c>
      <c r="I13" s="22">
        <v>1133268</v>
      </c>
      <c r="J13" s="7"/>
    </row>
    <row r="14" spans="1:10" x14ac:dyDescent="0.25">
      <c r="A14" s="47" t="s">
        <v>48</v>
      </c>
      <c r="B14" s="48">
        <v>80000</v>
      </c>
      <c r="C14" s="49" t="s">
        <v>63</v>
      </c>
      <c r="D14" s="48">
        <v>3</v>
      </c>
      <c r="E14" s="178"/>
      <c r="F14" s="48">
        <f t="shared" si="0"/>
        <v>0</v>
      </c>
      <c r="G14" s="16" t="b">
        <f t="shared" si="1"/>
        <v>1</v>
      </c>
      <c r="H14" s="77">
        <v>378839</v>
      </c>
      <c r="I14" s="22">
        <v>1136517</v>
      </c>
      <c r="J14" s="7"/>
    </row>
    <row r="15" spans="1:10" x14ac:dyDescent="0.25">
      <c r="A15" s="47" t="s">
        <v>48</v>
      </c>
      <c r="B15" s="50">
        <v>80000</v>
      </c>
      <c r="C15" s="51" t="s">
        <v>62</v>
      </c>
      <c r="D15" s="50">
        <v>3</v>
      </c>
      <c r="E15" s="178"/>
      <c r="F15" s="48">
        <f t="shared" si="0"/>
        <v>0</v>
      </c>
      <c r="G15" s="16" t="b">
        <f t="shared" si="1"/>
        <v>1</v>
      </c>
      <c r="H15" s="77">
        <v>334000</v>
      </c>
      <c r="I15" s="22">
        <v>1002000</v>
      </c>
      <c r="J15" s="7"/>
    </row>
    <row r="16" spans="1:10" ht="15.75" customHeight="1" x14ac:dyDescent="0.25">
      <c r="A16" s="52" t="s">
        <v>61</v>
      </c>
      <c r="B16" s="53"/>
      <c r="C16" s="53"/>
      <c r="D16" s="53"/>
      <c r="E16" s="169"/>
      <c r="F16" s="54">
        <f>SUM(F6:F15)</f>
        <v>0</v>
      </c>
      <c r="G16" s="54"/>
      <c r="H16" s="78">
        <f>SUM(H6:H15)</f>
        <v>2591231</v>
      </c>
      <c r="I16" s="23">
        <f>SUM(I6:I15)</f>
        <v>7773693</v>
      </c>
      <c r="J16" s="7"/>
    </row>
    <row r="17" spans="1:10" ht="15.75" customHeight="1" x14ac:dyDescent="0.25">
      <c r="A17" s="44" t="s">
        <v>48</v>
      </c>
      <c r="B17" s="45" t="s">
        <v>60</v>
      </c>
      <c r="C17" s="46"/>
      <c r="D17" s="46"/>
      <c r="E17" s="168"/>
      <c r="F17" s="46"/>
      <c r="G17" s="46"/>
      <c r="H17" s="76"/>
      <c r="I17" s="20"/>
      <c r="J17" s="7"/>
    </row>
    <row r="18" spans="1:10" x14ac:dyDescent="0.25">
      <c r="A18" s="47" t="s">
        <v>48</v>
      </c>
      <c r="B18" s="48">
        <v>90000</v>
      </c>
      <c r="C18" s="49" t="s">
        <v>12</v>
      </c>
      <c r="D18" s="48">
        <v>3</v>
      </c>
      <c r="E18" s="178"/>
      <c r="F18" s="48">
        <f>+E18*D18</f>
        <v>0</v>
      </c>
      <c r="G18" s="16" t="b">
        <f t="shared" si="1"/>
        <v>1</v>
      </c>
      <c r="H18" s="77">
        <v>503419</v>
      </c>
      <c r="I18" s="22">
        <v>1510257</v>
      </c>
      <c r="J18" s="7"/>
    </row>
    <row r="19" spans="1:10" x14ac:dyDescent="0.25">
      <c r="A19" s="47" t="s">
        <v>48</v>
      </c>
      <c r="B19" s="50">
        <v>90000</v>
      </c>
      <c r="C19" s="51" t="s">
        <v>11</v>
      </c>
      <c r="D19" s="50">
        <v>3</v>
      </c>
      <c r="E19" s="178"/>
      <c r="F19" s="48">
        <f t="shared" ref="F19:F25" si="2">+E19*D19</f>
        <v>0</v>
      </c>
      <c r="G19" s="16" t="b">
        <f t="shared" si="1"/>
        <v>1</v>
      </c>
      <c r="H19" s="77">
        <v>158513</v>
      </c>
      <c r="I19" s="22">
        <v>475539</v>
      </c>
      <c r="J19" s="7"/>
    </row>
    <row r="20" spans="1:10" x14ac:dyDescent="0.25">
      <c r="A20" s="47" t="s">
        <v>48</v>
      </c>
      <c r="B20" s="48">
        <v>90000</v>
      </c>
      <c r="C20" s="49" t="s">
        <v>10</v>
      </c>
      <c r="D20" s="48">
        <v>3</v>
      </c>
      <c r="E20" s="178"/>
      <c r="F20" s="48">
        <f t="shared" si="2"/>
        <v>0</v>
      </c>
      <c r="G20" s="16" t="b">
        <f t="shared" si="1"/>
        <v>1</v>
      </c>
      <c r="H20" s="77">
        <v>232095</v>
      </c>
      <c r="I20" s="22">
        <v>696285</v>
      </c>
      <c r="J20" s="7"/>
    </row>
    <row r="21" spans="1:10" x14ac:dyDescent="0.25">
      <c r="A21" s="47" t="s">
        <v>48</v>
      </c>
      <c r="B21" s="50">
        <v>90000</v>
      </c>
      <c r="C21" s="51" t="s">
        <v>9</v>
      </c>
      <c r="D21" s="50">
        <v>3</v>
      </c>
      <c r="E21" s="178"/>
      <c r="F21" s="48">
        <f t="shared" si="2"/>
        <v>0</v>
      </c>
      <c r="G21" s="16" t="b">
        <f t="shared" si="1"/>
        <v>1</v>
      </c>
      <c r="H21" s="77">
        <v>205704</v>
      </c>
      <c r="I21" s="22">
        <v>617112</v>
      </c>
      <c r="J21" s="7"/>
    </row>
    <row r="22" spans="1:10" x14ac:dyDescent="0.25">
      <c r="A22" s="47" t="s">
        <v>48</v>
      </c>
      <c r="B22" s="48">
        <v>90000</v>
      </c>
      <c r="C22" s="49" t="s">
        <v>7</v>
      </c>
      <c r="D22" s="48">
        <v>3</v>
      </c>
      <c r="E22" s="178"/>
      <c r="F22" s="48">
        <f t="shared" si="2"/>
        <v>0</v>
      </c>
      <c r="G22" s="16" t="b">
        <f t="shared" si="1"/>
        <v>1</v>
      </c>
      <c r="H22" s="77">
        <v>148333</v>
      </c>
      <c r="I22" s="22">
        <v>444999</v>
      </c>
      <c r="J22" s="7"/>
    </row>
    <row r="23" spans="1:10" x14ac:dyDescent="0.25">
      <c r="A23" s="47" t="s">
        <v>48</v>
      </c>
      <c r="B23" s="50">
        <v>90000</v>
      </c>
      <c r="C23" s="51" t="s">
        <v>6</v>
      </c>
      <c r="D23" s="50">
        <v>3</v>
      </c>
      <c r="E23" s="178"/>
      <c r="F23" s="48">
        <f t="shared" si="2"/>
        <v>0</v>
      </c>
      <c r="G23" s="16" t="b">
        <f t="shared" si="1"/>
        <v>1</v>
      </c>
      <c r="H23" s="77">
        <v>160000</v>
      </c>
      <c r="I23" s="22">
        <v>480000</v>
      </c>
      <c r="J23" s="7"/>
    </row>
    <row r="24" spans="1:10" x14ac:dyDescent="0.25">
      <c r="A24" s="47" t="s">
        <v>48</v>
      </c>
      <c r="B24" s="48">
        <v>90000</v>
      </c>
      <c r="C24" s="49" t="s">
        <v>5</v>
      </c>
      <c r="D24" s="48">
        <v>3</v>
      </c>
      <c r="E24" s="178"/>
      <c r="F24" s="48">
        <f t="shared" si="2"/>
        <v>0</v>
      </c>
      <c r="G24" s="16" t="b">
        <f t="shared" si="1"/>
        <v>1</v>
      </c>
      <c r="H24" s="77">
        <v>113000</v>
      </c>
      <c r="I24" s="22">
        <v>339000</v>
      </c>
      <c r="J24" s="7"/>
    </row>
    <row r="25" spans="1:10" x14ac:dyDescent="0.25">
      <c r="A25" s="47" t="s">
        <v>48</v>
      </c>
      <c r="B25" s="50">
        <v>90000</v>
      </c>
      <c r="C25" s="51" t="s">
        <v>3</v>
      </c>
      <c r="D25" s="50">
        <v>3</v>
      </c>
      <c r="E25" s="161"/>
      <c r="F25" s="48">
        <f t="shared" si="2"/>
        <v>0</v>
      </c>
      <c r="G25" s="16" t="b">
        <f t="shared" si="1"/>
        <v>1</v>
      </c>
      <c r="H25" s="77">
        <v>211667</v>
      </c>
      <c r="I25" s="22">
        <v>635001</v>
      </c>
      <c r="J25" s="7"/>
    </row>
    <row r="26" spans="1:10" ht="15.75" customHeight="1" x14ac:dyDescent="0.25">
      <c r="A26" s="52" t="s">
        <v>59</v>
      </c>
      <c r="B26" s="53"/>
      <c r="C26" s="53"/>
      <c r="D26" s="53"/>
      <c r="E26" s="169"/>
      <c r="F26" s="54">
        <f>SUM(F18:F25)</f>
        <v>0</v>
      </c>
      <c r="G26" s="54"/>
      <c r="H26" s="78">
        <f>SUM(H18:H25)</f>
        <v>1732731</v>
      </c>
      <c r="I26" s="23">
        <f>SUM(I18:I25)</f>
        <v>5198193</v>
      </c>
      <c r="J26" s="7"/>
    </row>
    <row r="27" spans="1:10" ht="15.75" customHeight="1" x14ac:dyDescent="0.25">
      <c r="A27" s="44" t="s">
        <v>48</v>
      </c>
      <c r="B27" s="45" t="s">
        <v>58</v>
      </c>
      <c r="C27" s="46"/>
      <c r="D27" s="46"/>
      <c r="E27" s="168"/>
      <c r="F27" s="46"/>
      <c r="G27" s="46"/>
      <c r="H27" s="76"/>
      <c r="I27" s="20"/>
      <c r="J27" s="7"/>
    </row>
    <row r="28" spans="1:10" x14ac:dyDescent="0.25">
      <c r="A28" s="47" t="s">
        <v>48</v>
      </c>
      <c r="B28" s="48">
        <v>150000</v>
      </c>
      <c r="C28" s="49" t="s">
        <v>12</v>
      </c>
      <c r="D28" s="48">
        <v>1</v>
      </c>
      <c r="E28" s="178"/>
      <c r="F28" s="48">
        <f>+E28*D28</f>
        <v>0</v>
      </c>
      <c r="G28" s="16" t="b">
        <f t="shared" si="1"/>
        <v>1</v>
      </c>
      <c r="H28" s="77">
        <v>503419</v>
      </c>
      <c r="I28" s="22">
        <v>503419</v>
      </c>
      <c r="J28" s="7"/>
    </row>
    <row r="29" spans="1:10" x14ac:dyDescent="0.25">
      <c r="A29" s="47" t="s">
        <v>48</v>
      </c>
      <c r="B29" s="50">
        <v>150000</v>
      </c>
      <c r="C29" s="51" t="s">
        <v>11</v>
      </c>
      <c r="D29" s="50">
        <v>1</v>
      </c>
      <c r="E29" s="178"/>
      <c r="F29" s="48">
        <f t="shared" ref="F29:F38" si="3">+E29*D29</f>
        <v>0</v>
      </c>
      <c r="G29" s="16" t="b">
        <f t="shared" si="1"/>
        <v>1</v>
      </c>
      <c r="H29" s="77">
        <v>158513</v>
      </c>
      <c r="I29" s="22">
        <v>158513</v>
      </c>
      <c r="J29" s="7"/>
    </row>
    <row r="30" spans="1:10" x14ac:dyDescent="0.25">
      <c r="A30" s="47" t="s">
        <v>48</v>
      </c>
      <c r="B30" s="48">
        <v>150000</v>
      </c>
      <c r="C30" s="49" t="s">
        <v>10</v>
      </c>
      <c r="D30" s="48">
        <v>1</v>
      </c>
      <c r="E30" s="178"/>
      <c r="F30" s="48">
        <f t="shared" si="3"/>
        <v>0</v>
      </c>
      <c r="G30" s="16" t="b">
        <f t="shared" si="1"/>
        <v>1</v>
      </c>
      <c r="H30" s="77">
        <v>232095</v>
      </c>
      <c r="I30" s="22">
        <v>232095</v>
      </c>
      <c r="J30" s="7"/>
    </row>
    <row r="31" spans="1:10" x14ac:dyDescent="0.25">
      <c r="A31" s="47" t="s">
        <v>48</v>
      </c>
      <c r="B31" s="50">
        <v>150000</v>
      </c>
      <c r="C31" s="51" t="s">
        <v>9</v>
      </c>
      <c r="D31" s="50">
        <v>1</v>
      </c>
      <c r="E31" s="178"/>
      <c r="F31" s="48">
        <f t="shared" si="3"/>
        <v>0</v>
      </c>
      <c r="G31" s="16" t="b">
        <f t="shared" si="1"/>
        <v>1</v>
      </c>
      <c r="H31" s="77">
        <v>205704</v>
      </c>
      <c r="I31" s="22">
        <v>205704</v>
      </c>
      <c r="J31" s="7"/>
    </row>
    <row r="32" spans="1:10" x14ac:dyDescent="0.25">
      <c r="A32" s="47" t="s">
        <v>48</v>
      </c>
      <c r="B32" s="48">
        <v>150000</v>
      </c>
      <c r="C32" s="49" t="s">
        <v>55</v>
      </c>
      <c r="D32" s="48">
        <v>1</v>
      </c>
      <c r="E32" s="178"/>
      <c r="F32" s="48">
        <f t="shared" si="3"/>
        <v>0</v>
      </c>
      <c r="G32" s="16" t="b">
        <f t="shared" si="1"/>
        <v>1</v>
      </c>
      <c r="H32" s="77">
        <v>293715</v>
      </c>
      <c r="I32" s="22">
        <v>293715</v>
      </c>
      <c r="J32" s="7"/>
    </row>
    <row r="33" spans="1:10" x14ac:dyDescent="0.25">
      <c r="A33" s="47" t="s">
        <v>48</v>
      </c>
      <c r="B33" s="50">
        <v>150000</v>
      </c>
      <c r="C33" s="51" t="s">
        <v>54</v>
      </c>
      <c r="D33" s="50">
        <v>1</v>
      </c>
      <c r="E33" s="178"/>
      <c r="F33" s="48">
        <f t="shared" si="3"/>
        <v>0</v>
      </c>
      <c r="G33" s="16" t="b">
        <f t="shared" si="1"/>
        <v>1</v>
      </c>
      <c r="H33" s="77">
        <v>277461</v>
      </c>
      <c r="I33" s="22">
        <v>277461</v>
      </c>
      <c r="J33" s="7"/>
    </row>
    <row r="34" spans="1:10" x14ac:dyDescent="0.25">
      <c r="A34" s="47" t="s">
        <v>48</v>
      </c>
      <c r="B34" s="48">
        <v>150000</v>
      </c>
      <c r="C34" s="49" t="s">
        <v>7</v>
      </c>
      <c r="D34" s="48">
        <v>1</v>
      </c>
      <c r="E34" s="178"/>
      <c r="F34" s="48">
        <f t="shared" si="3"/>
        <v>0</v>
      </c>
      <c r="G34" s="16" t="b">
        <f t="shared" si="1"/>
        <v>1</v>
      </c>
      <c r="H34" s="77">
        <v>148333</v>
      </c>
      <c r="I34" s="22">
        <v>148333</v>
      </c>
      <c r="J34" s="7"/>
    </row>
    <row r="35" spans="1:10" x14ac:dyDescent="0.25">
      <c r="A35" s="47" t="s">
        <v>48</v>
      </c>
      <c r="B35" s="50">
        <v>150000</v>
      </c>
      <c r="C35" s="51" t="s">
        <v>51</v>
      </c>
      <c r="D35" s="50">
        <v>1</v>
      </c>
      <c r="E35" s="178"/>
      <c r="F35" s="48">
        <f t="shared" si="3"/>
        <v>0</v>
      </c>
      <c r="G35" s="16" t="b">
        <f t="shared" si="1"/>
        <v>1</v>
      </c>
      <c r="H35" s="77">
        <v>186667</v>
      </c>
      <c r="I35" s="22">
        <v>186667</v>
      </c>
      <c r="J35" s="7"/>
    </row>
    <row r="36" spans="1:10" x14ac:dyDescent="0.25">
      <c r="A36" s="47" t="s">
        <v>48</v>
      </c>
      <c r="B36" s="48">
        <v>150000</v>
      </c>
      <c r="C36" s="49" t="s">
        <v>5</v>
      </c>
      <c r="D36" s="48">
        <v>1</v>
      </c>
      <c r="E36" s="178"/>
      <c r="F36" s="48">
        <f t="shared" si="3"/>
        <v>0</v>
      </c>
      <c r="G36" s="16" t="b">
        <f t="shared" si="1"/>
        <v>1</v>
      </c>
      <c r="H36" s="77">
        <v>113000</v>
      </c>
      <c r="I36" s="22">
        <v>113000</v>
      </c>
      <c r="J36" s="7"/>
    </row>
    <row r="37" spans="1:10" x14ac:dyDescent="0.25">
      <c r="A37" s="47" t="s">
        <v>48</v>
      </c>
      <c r="B37" s="50">
        <v>150000</v>
      </c>
      <c r="C37" s="51" t="s">
        <v>3</v>
      </c>
      <c r="D37" s="50">
        <v>1</v>
      </c>
      <c r="E37" s="178"/>
      <c r="F37" s="48">
        <f t="shared" si="3"/>
        <v>0</v>
      </c>
      <c r="G37" s="16" t="b">
        <f t="shared" si="1"/>
        <v>1</v>
      </c>
      <c r="H37" s="77">
        <v>211667</v>
      </c>
      <c r="I37" s="22">
        <v>211667</v>
      </c>
      <c r="J37" s="7"/>
    </row>
    <row r="38" spans="1:10" x14ac:dyDescent="0.25">
      <c r="A38" s="47" t="s">
        <v>48</v>
      </c>
      <c r="B38" s="48">
        <v>150000</v>
      </c>
      <c r="C38" s="49" t="s">
        <v>47</v>
      </c>
      <c r="D38" s="48">
        <v>1</v>
      </c>
      <c r="E38" s="178"/>
      <c r="F38" s="48">
        <f t="shared" si="3"/>
        <v>0</v>
      </c>
      <c r="G38" s="16" t="b">
        <f t="shared" si="1"/>
        <v>1</v>
      </c>
      <c r="H38" s="77">
        <v>334000</v>
      </c>
      <c r="I38" s="22">
        <v>334000</v>
      </c>
      <c r="J38" s="7"/>
    </row>
    <row r="39" spans="1:10" ht="15.75" customHeight="1" x14ac:dyDescent="0.25">
      <c r="A39" s="52" t="s">
        <v>57</v>
      </c>
      <c r="B39" s="53"/>
      <c r="C39" s="53"/>
      <c r="D39" s="53"/>
      <c r="E39" s="169"/>
      <c r="F39" s="54">
        <f>SUM(F28:F38)</f>
        <v>0</v>
      </c>
      <c r="G39" s="54"/>
      <c r="H39" s="78">
        <f>SUM(H28:H38)</f>
        <v>2664574</v>
      </c>
      <c r="I39" s="23">
        <f>SUM(I28:I38)</f>
        <v>2664574</v>
      </c>
      <c r="J39" s="7"/>
    </row>
    <row r="40" spans="1:10" ht="15.75" customHeight="1" x14ac:dyDescent="0.25">
      <c r="A40" s="44" t="s">
        <v>48</v>
      </c>
      <c r="B40" s="45" t="s">
        <v>56</v>
      </c>
      <c r="C40" s="46"/>
      <c r="D40" s="46"/>
      <c r="E40" s="168"/>
      <c r="F40" s="46"/>
      <c r="G40" s="46"/>
      <c r="H40" s="76"/>
      <c r="I40" s="20"/>
      <c r="J40" s="7"/>
    </row>
    <row r="41" spans="1:10" x14ac:dyDescent="0.25">
      <c r="A41" s="47" t="s">
        <v>48</v>
      </c>
      <c r="B41" s="50">
        <v>160000</v>
      </c>
      <c r="C41" s="51" t="s">
        <v>12</v>
      </c>
      <c r="D41" s="50">
        <v>1</v>
      </c>
      <c r="E41" s="178"/>
      <c r="F41" s="50">
        <f>+E41*D41</f>
        <v>0</v>
      </c>
      <c r="G41" s="16" t="b">
        <f t="shared" si="1"/>
        <v>1</v>
      </c>
      <c r="H41" s="77">
        <v>503419</v>
      </c>
      <c r="I41" s="22">
        <v>503419</v>
      </c>
      <c r="J41" s="7"/>
    </row>
    <row r="42" spans="1:10" x14ac:dyDescent="0.25">
      <c r="A42" s="47" t="s">
        <v>48</v>
      </c>
      <c r="B42" s="48">
        <v>160000</v>
      </c>
      <c r="C42" s="49" t="s">
        <v>11</v>
      </c>
      <c r="D42" s="48">
        <v>1</v>
      </c>
      <c r="E42" s="178"/>
      <c r="F42" s="50">
        <f t="shared" ref="F42:F53" si="4">+E42*D42</f>
        <v>0</v>
      </c>
      <c r="G42" s="16" t="b">
        <f t="shared" si="1"/>
        <v>1</v>
      </c>
      <c r="H42" s="77">
        <v>158513</v>
      </c>
      <c r="I42" s="22">
        <v>158513</v>
      </c>
      <c r="J42" s="7"/>
    </row>
    <row r="43" spans="1:10" x14ac:dyDescent="0.25">
      <c r="A43" s="47" t="s">
        <v>48</v>
      </c>
      <c r="B43" s="50">
        <v>160000</v>
      </c>
      <c r="C43" s="51" t="s">
        <v>10</v>
      </c>
      <c r="D43" s="50">
        <v>1</v>
      </c>
      <c r="E43" s="178"/>
      <c r="F43" s="50">
        <f t="shared" si="4"/>
        <v>0</v>
      </c>
      <c r="G43" s="16" t="b">
        <f t="shared" si="1"/>
        <v>1</v>
      </c>
      <c r="H43" s="77">
        <v>232095</v>
      </c>
      <c r="I43" s="22">
        <v>232095</v>
      </c>
      <c r="J43" s="7"/>
    </row>
    <row r="44" spans="1:10" x14ac:dyDescent="0.25">
      <c r="A44" s="47" t="s">
        <v>48</v>
      </c>
      <c r="B44" s="48">
        <v>160000</v>
      </c>
      <c r="C44" s="49" t="s">
        <v>9</v>
      </c>
      <c r="D44" s="48">
        <v>1</v>
      </c>
      <c r="E44" s="178"/>
      <c r="F44" s="50">
        <f t="shared" si="4"/>
        <v>0</v>
      </c>
      <c r="G44" s="16" t="b">
        <f t="shared" si="1"/>
        <v>1</v>
      </c>
      <c r="H44" s="77">
        <v>205704</v>
      </c>
      <c r="I44" s="22">
        <v>205704</v>
      </c>
      <c r="J44" s="7"/>
    </row>
    <row r="45" spans="1:10" x14ac:dyDescent="0.25">
      <c r="A45" s="47" t="s">
        <v>48</v>
      </c>
      <c r="B45" s="50">
        <v>160000</v>
      </c>
      <c r="C45" s="51" t="s">
        <v>55</v>
      </c>
      <c r="D45" s="50">
        <v>1</v>
      </c>
      <c r="E45" s="178"/>
      <c r="F45" s="50">
        <f t="shared" si="4"/>
        <v>0</v>
      </c>
      <c r="G45" s="16" t="b">
        <f t="shared" si="1"/>
        <v>1</v>
      </c>
      <c r="H45" s="77">
        <v>293715</v>
      </c>
      <c r="I45" s="22">
        <v>293715</v>
      </c>
      <c r="J45" s="7"/>
    </row>
    <row r="46" spans="1:10" x14ac:dyDescent="0.25">
      <c r="A46" s="47" t="s">
        <v>48</v>
      </c>
      <c r="B46" s="48">
        <v>160000</v>
      </c>
      <c r="C46" s="49" t="s">
        <v>54</v>
      </c>
      <c r="D46" s="48">
        <v>1</v>
      </c>
      <c r="E46" s="178"/>
      <c r="F46" s="50">
        <f t="shared" si="4"/>
        <v>0</v>
      </c>
      <c r="G46" s="16" t="b">
        <f t="shared" si="1"/>
        <v>1</v>
      </c>
      <c r="H46" s="77">
        <v>277461</v>
      </c>
      <c r="I46" s="22">
        <v>277461</v>
      </c>
      <c r="J46" s="7"/>
    </row>
    <row r="47" spans="1:10" x14ac:dyDescent="0.25">
      <c r="A47" s="47" t="s">
        <v>48</v>
      </c>
      <c r="B47" s="50">
        <v>160000</v>
      </c>
      <c r="C47" s="51" t="s">
        <v>53</v>
      </c>
      <c r="D47" s="50">
        <v>1</v>
      </c>
      <c r="E47" s="178"/>
      <c r="F47" s="50">
        <f t="shared" si="4"/>
        <v>0</v>
      </c>
      <c r="G47" s="16" t="b">
        <f t="shared" si="1"/>
        <v>1</v>
      </c>
      <c r="H47" s="77">
        <v>4023658</v>
      </c>
      <c r="I47" s="22">
        <v>4023658</v>
      </c>
      <c r="J47" s="7"/>
    </row>
    <row r="48" spans="1:10" x14ac:dyDescent="0.25">
      <c r="A48" s="47" t="s">
        <v>48</v>
      </c>
      <c r="B48" s="48">
        <v>160000</v>
      </c>
      <c r="C48" s="49" t="s">
        <v>52</v>
      </c>
      <c r="D48" s="48">
        <v>1</v>
      </c>
      <c r="E48" s="178"/>
      <c r="F48" s="50">
        <f t="shared" si="4"/>
        <v>0</v>
      </c>
      <c r="G48" s="16" t="b">
        <f t="shared" si="1"/>
        <v>1</v>
      </c>
      <c r="H48" s="77">
        <v>645854</v>
      </c>
      <c r="I48" s="22">
        <v>645854</v>
      </c>
      <c r="J48" s="7"/>
    </row>
    <row r="49" spans="1:10" x14ac:dyDescent="0.25">
      <c r="A49" s="47" t="s">
        <v>48</v>
      </c>
      <c r="B49" s="50">
        <v>160000</v>
      </c>
      <c r="C49" s="51" t="s">
        <v>7</v>
      </c>
      <c r="D49" s="50">
        <v>1</v>
      </c>
      <c r="E49" s="178"/>
      <c r="F49" s="50">
        <f t="shared" si="4"/>
        <v>0</v>
      </c>
      <c r="G49" s="16" t="b">
        <f t="shared" si="1"/>
        <v>1</v>
      </c>
      <c r="H49" s="77">
        <v>148333</v>
      </c>
      <c r="I49" s="22">
        <v>148333</v>
      </c>
      <c r="J49" s="7"/>
    </row>
    <row r="50" spans="1:10" x14ac:dyDescent="0.25">
      <c r="A50" s="47" t="s">
        <v>48</v>
      </c>
      <c r="B50" s="48">
        <v>160000</v>
      </c>
      <c r="C50" s="49" t="s">
        <v>51</v>
      </c>
      <c r="D50" s="48">
        <v>1</v>
      </c>
      <c r="E50" s="178"/>
      <c r="F50" s="50">
        <f t="shared" si="4"/>
        <v>0</v>
      </c>
      <c r="G50" s="16" t="b">
        <f t="shared" si="1"/>
        <v>1</v>
      </c>
      <c r="H50" s="77">
        <v>186667</v>
      </c>
      <c r="I50" s="22">
        <v>186667</v>
      </c>
      <c r="J50" s="7"/>
    </row>
    <row r="51" spans="1:10" x14ac:dyDescent="0.25">
      <c r="A51" s="47" t="s">
        <v>48</v>
      </c>
      <c r="B51" s="50">
        <v>160000</v>
      </c>
      <c r="C51" s="51" t="s">
        <v>5</v>
      </c>
      <c r="D51" s="50">
        <v>1</v>
      </c>
      <c r="E51" s="178"/>
      <c r="F51" s="50">
        <f t="shared" si="4"/>
        <v>0</v>
      </c>
      <c r="G51" s="16" t="b">
        <f t="shared" si="1"/>
        <v>1</v>
      </c>
      <c r="H51" s="77">
        <v>113000</v>
      </c>
      <c r="I51" s="22">
        <v>113000</v>
      </c>
      <c r="J51" s="7"/>
    </row>
    <row r="52" spans="1:10" x14ac:dyDescent="0.25">
      <c r="A52" s="47" t="s">
        <v>48</v>
      </c>
      <c r="B52" s="48">
        <v>160000</v>
      </c>
      <c r="C52" s="49" t="s">
        <v>3</v>
      </c>
      <c r="D52" s="48">
        <v>1</v>
      </c>
      <c r="E52" s="178"/>
      <c r="F52" s="50">
        <f t="shared" si="4"/>
        <v>0</v>
      </c>
      <c r="G52" s="16" t="b">
        <f t="shared" si="1"/>
        <v>1</v>
      </c>
      <c r="H52" s="77">
        <v>211667</v>
      </c>
      <c r="I52" s="22">
        <v>211667</v>
      </c>
      <c r="J52" s="7"/>
    </row>
    <row r="53" spans="1:10" x14ac:dyDescent="0.25">
      <c r="A53" s="47" t="s">
        <v>48</v>
      </c>
      <c r="B53" s="50">
        <v>160000</v>
      </c>
      <c r="C53" s="51" t="s">
        <v>47</v>
      </c>
      <c r="D53" s="50">
        <v>1</v>
      </c>
      <c r="E53" s="161"/>
      <c r="F53" s="50">
        <f t="shared" si="4"/>
        <v>0</v>
      </c>
      <c r="G53" s="16" t="b">
        <f t="shared" si="1"/>
        <v>1</v>
      </c>
      <c r="H53" s="77">
        <v>334000</v>
      </c>
      <c r="I53" s="22">
        <v>334000</v>
      </c>
      <c r="J53" s="7"/>
    </row>
    <row r="54" spans="1:10" ht="15.75" customHeight="1" x14ac:dyDescent="0.25">
      <c r="A54" s="52" t="s">
        <v>50</v>
      </c>
      <c r="B54" s="53"/>
      <c r="C54" s="53"/>
      <c r="D54" s="53"/>
      <c r="E54" s="169"/>
      <c r="F54" s="54">
        <f>SUM(F41:F53)</f>
        <v>0</v>
      </c>
      <c r="G54" s="54"/>
      <c r="H54" s="78">
        <f>SUM(H41:H53)</f>
        <v>7334086</v>
      </c>
      <c r="I54" s="23">
        <f>SUM(I41:I53)</f>
        <v>7334086</v>
      </c>
      <c r="J54" s="7"/>
    </row>
    <row r="55" spans="1:10" ht="15.75" customHeight="1" x14ac:dyDescent="0.25">
      <c r="A55" s="44" t="s">
        <v>48</v>
      </c>
      <c r="B55" s="45" t="s">
        <v>49</v>
      </c>
      <c r="C55" s="46"/>
      <c r="D55" s="46"/>
      <c r="E55" s="168"/>
      <c r="F55" s="46"/>
      <c r="G55" s="46"/>
      <c r="H55" s="76"/>
      <c r="I55" s="20"/>
      <c r="J55" s="7"/>
    </row>
    <row r="56" spans="1:10" x14ac:dyDescent="0.25">
      <c r="A56" s="47" t="s">
        <v>48</v>
      </c>
      <c r="B56" s="48">
        <v>170000</v>
      </c>
      <c r="C56" s="49" t="s">
        <v>12</v>
      </c>
      <c r="D56" s="48">
        <v>1</v>
      </c>
      <c r="E56" s="178"/>
      <c r="F56" s="48">
        <f>+E56*D56</f>
        <v>0</v>
      </c>
      <c r="G56" s="16" t="b">
        <f t="shared" si="1"/>
        <v>1</v>
      </c>
      <c r="H56" s="77">
        <v>503419</v>
      </c>
      <c r="I56" s="22">
        <v>503419</v>
      </c>
      <c r="J56" s="7"/>
    </row>
    <row r="57" spans="1:10" x14ac:dyDescent="0.25">
      <c r="A57" s="47" t="s">
        <v>48</v>
      </c>
      <c r="B57" s="50">
        <v>170000</v>
      </c>
      <c r="C57" s="51" t="s">
        <v>11</v>
      </c>
      <c r="D57" s="50">
        <v>1</v>
      </c>
      <c r="E57" s="178"/>
      <c r="F57" s="48">
        <f t="shared" ref="F57:F63" si="5">+E57*D57</f>
        <v>0</v>
      </c>
      <c r="G57" s="16" t="b">
        <f t="shared" si="1"/>
        <v>1</v>
      </c>
      <c r="H57" s="77">
        <v>158513</v>
      </c>
      <c r="I57" s="22">
        <v>158513</v>
      </c>
      <c r="J57" s="7"/>
    </row>
    <row r="58" spans="1:10" x14ac:dyDescent="0.25">
      <c r="A58" s="47" t="s">
        <v>48</v>
      </c>
      <c r="B58" s="48">
        <v>170000</v>
      </c>
      <c r="C58" s="49" t="s">
        <v>10</v>
      </c>
      <c r="D58" s="48">
        <v>1</v>
      </c>
      <c r="E58" s="178"/>
      <c r="F58" s="48">
        <f t="shared" si="5"/>
        <v>0</v>
      </c>
      <c r="G58" s="16" t="b">
        <f t="shared" si="1"/>
        <v>1</v>
      </c>
      <c r="H58" s="77">
        <v>232095</v>
      </c>
      <c r="I58" s="22">
        <v>232095</v>
      </c>
      <c r="J58" s="7"/>
    </row>
    <row r="59" spans="1:10" x14ac:dyDescent="0.25">
      <c r="A59" s="47" t="s">
        <v>48</v>
      </c>
      <c r="B59" s="50">
        <v>170000</v>
      </c>
      <c r="C59" s="51" t="s">
        <v>9</v>
      </c>
      <c r="D59" s="50">
        <v>1</v>
      </c>
      <c r="E59" s="178"/>
      <c r="F59" s="48">
        <f t="shared" si="5"/>
        <v>0</v>
      </c>
      <c r="G59" s="16" t="b">
        <f t="shared" si="1"/>
        <v>1</v>
      </c>
      <c r="H59" s="77">
        <v>205704</v>
      </c>
      <c r="I59" s="22">
        <v>205704</v>
      </c>
      <c r="J59" s="7"/>
    </row>
    <row r="60" spans="1:10" x14ac:dyDescent="0.25">
      <c r="A60" s="47" t="s">
        <v>48</v>
      </c>
      <c r="B60" s="48">
        <v>170000</v>
      </c>
      <c r="C60" s="49" t="s">
        <v>7</v>
      </c>
      <c r="D60" s="48">
        <v>1</v>
      </c>
      <c r="E60" s="178"/>
      <c r="F60" s="48">
        <f t="shared" si="5"/>
        <v>0</v>
      </c>
      <c r="G60" s="16" t="b">
        <f t="shared" si="1"/>
        <v>1</v>
      </c>
      <c r="H60" s="77">
        <v>125381</v>
      </c>
      <c r="I60" s="22">
        <v>125381</v>
      </c>
      <c r="J60" s="7"/>
    </row>
    <row r="61" spans="1:10" x14ac:dyDescent="0.25">
      <c r="A61" s="47" t="s">
        <v>48</v>
      </c>
      <c r="B61" s="50">
        <v>170000</v>
      </c>
      <c r="C61" s="51" t="s">
        <v>5</v>
      </c>
      <c r="D61" s="50">
        <v>1</v>
      </c>
      <c r="E61" s="178"/>
      <c r="F61" s="48">
        <f t="shared" si="5"/>
        <v>0</v>
      </c>
      <c r="G61" s="16" t="b">
        <f t="shared" si="1"/>
        <v>1</v>
      </c>
      <c r="H61" s="77">
        <v>145127</v>
      </c>
      <c r="I61" s="22">
        <v>145127</v>
      </c>
      <c r="J61" s="7"/>
    </row>
    <row r="62" spans="1:10" x14ac:dyDescent="0.25">
      <c r="A62" s="47" t="s">
        <v>48</v>
      </c>
      <c r="B62" s="48">
        <v>170000</v>
      </c>
      <c r="C62" s="49" t="s">
        <v>3</v>
      </c>
      <c r="D62" s="48">
        <v>1</v>
      </c>
      <c r="E62" s="178"/>
      <c r="F62" s="48">
        <f t="shared" si="5"/>
        <v>0</v>
      </c>
      <c r="G62" s="16" t="b">
        <f t="shared" si="1"/>
        <v>1</v>
      </c>
      <c r="H62" s="77">
        <v>171667</v>
      </c>
      <c r="I62" s="22">
        <v>171667</v>
      </c>
      <c r="J62" s="7"/>
    </row>
    <row r="63" spans="1:10" x14ac:dyDescent="0.25">
      <c r="A63" s="47" t="s">
        <v>48</v>
      </c>
      <c r="B63" s="50">
        <v>170000</v>
      </c>
      <c r="C63" s="51" t="s">
        <v>47</v>
      </c>
      <c r="D63" s="50">
        <v>1</v>
      </c>
      <c r="E63" s="178"/>
      <c r="F63" s="48">
        <f t="shared" si="5"/>
        <v>0</v>
      </c>
      <c r="G63" s="16" t="b">
        <f t="shared" si="1"/>
        <v>1</v>
      </c>
      <c r="H63" s="77">
        <v>334000</v>
      </c>
      <c r="I63" s="22">
        <v>334000</v>
      </c>
      <c r="J63" s="7"/>
    </row>
    <row r="64" spans="1:10" ht="15.75" customHeight="1" x14ac:dyDescent="0.25">
      <c r="A64" s="52" t="s">
        <v>46</v>
      </c>
      <c r="B64" s="53"/>
      <c r="C64" s="53"/>
      <c r="D64" s="53"/>
      <c r="E64" s="169"/>
      <c r="F64" s="54">
        <f>SUM(F56:F63)</f>
        <v>0</v>
      </c>
      <c r="G64" s="54"/>
      <c r="H64" s="78">
        <f>SUM(H56:H63)</f>
        <v>1875906</v>
      </c>
      <c r="I64" s="23">
        <f>SUM(I56:I63)</f>
        <v>1875906</v>
      </c>
      <c r="J64" s="7"/>
    </row>
    <row r="65" spans="1:10" ht="15.75" customHeight="1" x14ac:dyDescent="0.25">
      <c r="A65" s="55" t="s">
        <v>45</v>
      </c>
      <c r="B65" s="56"/>
      <c r="C65" s="56"/>
      <c r="D65" s="56"/>
      <c r="E65" s="170"/>
      <c r="F65" s="56">
        <f>+F64+F54+F39+F26+F16</f>
        <v>0</v>
      </c>
      <c r="G65" s="56"/>
      <c r="H65" s="79"/>
      <c r="I65" s="25">
        <f>+I64+I54+I39+I26+I16</f>
        <v>24846452</v>
      </c>
      <c r="J65" s="7"/>
    </row>
    <row r="66" spans="1:10" ht="18" customHeight="1" x14ac:dyDescent="0.25">
      <c r="A66" s="43" t="s">
        <v>44</v>
      </c>
      <c r="B66" s="43"/>
      <c r="C66" s="43"/>
      <c r="D66" s="43"/>
      <c r="E66" s="167"/>
      <c r="F66" s="43"/>
      <c r="G66" s="43"/>
      <c r="H66" s="28"/>
      <c r="I66" s="30"/>
      <c r="J66" s="7"/>
    </row>
    <row r="67" spans="1:10" ht="15.75" customHeight="1" x14ac:dyDescent="0.25">
      <c r="A67" s="57" t="s">
        <v>36</v>
      </c>
      <c r="B67" s="45" t="s">
        <v>13</v>
      </c>
      <c r="C67" s="58"/>
      <c r="D67" s="59"/>
      <c r="E67" s="171"/>
      <c r="F67" s="59"/>
      <c r="G67" s="16" t="b">
        <f t="shared" si="1"/>
        <v>1</v>
      </c>
      <c r="H67" s="76"/>
      <c r="I67" s="20"/>
      <c r="J67" s="7"/>
    </row>
    <row r="68" spans="1:10" x14ac:dyDescent="0.25">
      <c r="A68" s="60" t="s">
        <v>36</v>
      </c>
      <c r="B68" s="48">
        <v>20000</v>
      </c>
      <c r="C68" s="49" t="s">
        <v>12</v>
      </c>
      <c r="D68" s="48">
        <v>1</v>
      </c>
      <c r="E68" s="178"/>
      <c r="F68" s="48">
        <f>+E68*D68</f>
        <v>0</v>
      </c>
      <c r="G68" s="16" t="b">
        <f t="shared" si="1"/>
        <v>1</v>
      </c>
      <c r="H68" s="77">
        <v>617187</v>
      </c>
      <c r="I68" s="22">
        <v>617187</v>
      </c>
      <c r="J68" s="7"/>
    </row>
    <row r="69" spans="1:10" x14ac:dyDescent="0.25">
      <c r="A69" s="60" t="s">
        <v>36</v>
      </c>
      <c r="B69" s="50">
        <v>20000</v>
      </c>
      <c r="C69" s="51" t="s">
        <v>11</v>
      </c>
      <c r="D69" s="50">
        <v>1</v>
      </c>
      <c r="E69" s="178"/>
      <c r="F69" s="48">
        <f t="shared" ref="F69:F75" si="6">+E69*D69</f>
        <v>0</v>
      </c>
      <c r="G69" s="16" t="b">
        <f t="shared" si="1"/>
        <v>1</v>
      </c>
      <c r="H69" s="77">
        <v>225209</v>
      </c>
      <c r="I69" s="22">
        <v>225209</v>
      </c>
      <c r="J69" s="7"/>
    </row>
    <row r="70" spans="1:10" x14ac:dyDescent="0.25">
      <c r="A70" s="60" t="s">
        <v>36</v>
      </c>
      <c r="B70" s="48">
        <v>20000</v>
      </c>
      <c r="C70" s="49" t="s">
        <v>10</v>
      </c>
      <c r="D70" s="48">
        <v>1</v>
      </c>
      <c r="E70" s="178"/>
      <c r="F70" s="48">
        <f t="shared" si="6"/>
        <v>0</v>
      </c>
      <c r="G70" s="16" t="b">
        <f t="shared" si="1"/>
        <v>1</v>
      </c>
      <c r="H70" s="77">
        <v>281905</v>
      </c>
      <c r="I70" s="22">
        <v>281905</v>
      </c>
      <c r="J70" s="7"/>
    </row>
    <row r="71" spans="1:10" x14ac:dyDescent="0.25">
      <c r="A71" s="60" t="s">
        <v>36</v>
      </c>
      <c r="B71" s="50">
        <v>20000</v>
      </c>
      <c r="C71" s="51" t="s">
        <v>9</v>
      </c>
      <c r="D71" s="50">
        <v>1</v>
      </c>
      <c r="E71" s="178"/>
      <c r="F71" s="48">
        <f t="shared" si="6"/>
        <v>0</v>
      </c>
      <c r="G71" s="16" t="b">
        <f t="shared" ref="G71:G134" si="7">+E71&lt;=H71</f>
        <v>1</v>
      </c>
      <c r="H71" s="77">
        <v>243542</v>
      </c>
      <c r="I71" s="22">
        <v>243542</v>
      </c>
      <c r="J71" s="7"/>
    </row>
    <row r="72" spans="1:10" x14ac:dyDescent="0.25">
      <c r="A72" s="60" t="s">
        <v>36</v>
      </c>
      <c r="B72" s="48">
        <v>20000</v>
      </c>
      <c r="C72" s="49" t="s">
        <v>7</v>
      </c>
      <c r="D72" s="48">
        <v>1</v>
      </c>
      <c r="E72" s="178"/>
      <c r="F72" s="48">
        <f t="shared" si="6"/>
        <v>0</v>
      </c>
      <c r="G72" s="16" t="b">
        <f t="shared" si="7"/>
        <v>1</v>
      </c>
      <c r="H72" s="77">
        <v>148333</v>
      </c>
      <c r="I72" s="22">
        <v>148333</v>
      </c>
      <c r="J72" s="7"/>
    </row>
    <row r="73" spans="1:10" x14ac:dyDescent="0.25">
      <c r="A73" s="60" t="s">
        <v>36</v>
      </c>
      <c r="B73" s="50">
        <v>20000</v>
      </c>
      <c r="C73" s="51" t="s">
        <v>6</v>
      </c>
      <c r="D73" s="50">
        <v>1</v>
      </c>
      <c r="E73" s="178"/>
      <c r="F73" s="48">
        <f t="shared" si="6"/>
        <v>0</v>
      </c>
      <c r="G73" s="16" t="b">
        <f t="shared" si="7"/>
        <v>1</v>
      </c>
      <c r="H73" s="77">
        <v>160000</v>
      </c>
      <c r="I73" s="22">
        <v>160000</v>
      </c>
      <c r="J73" s="7"/>
    </row>
    <row r="74" spans="1:10" x14ac:dyDescent="0.25">
      <c r="A74" s="60" t="s">
        <v>36</v>
      </c>
      <c r="B74" s="48">
        <v>20000</v>
      </c>
      <c r="C74" s="49" t="s">
        <v>5</v>
      </c>
      <c r="D74" s="48">
        <v>1</v>
      </c>
      <c r="E74" s="178"/>
      <c r="F74" s="48">
        <f t="shared" si="6"/>
        <v>0</v>
      </c>
      <c r="G74" s="16" t="b">
        <f t="shared" si="7"/>
        <v>1</v>
      </c>
      <c r="H74" s="77">
        <v>113000</v>
      </c>
      <c r="I74" s="22">
        <v>113000</v>
      </c>
      <c r="J74" s="7"/>
    </row>
    <row r="75" spans="1:10" ht="15.75" customHeight="1" x14ac:dyDescent="0.25">
      <c r="A75" s="60" t="s">
        <v>36</v>
      </c>
      <c r="B75" s="50">
        <v>20000</v>
      </c>
      <c r="C75" s="51" t="s">
        <v>3</v>
      </c>
      <c r="D75" s="50">
        <v>1</v>
      </c>
      <c r="E75" s="178"/>
      <c r="F75" s="48">
        <f t="shared" si="6"/>
        <v>0</v>
      </c>
      <c r="G75" s="16" t="b">
        <f t="shared" si="7"/>
        <v>1</v>
      </c>
      <c r="H75" s="77">
        <v>215000</v>
      </c>
      <c r="I75" s="22">
        <v>215000</v>
      </c>
      <c r="J75" s="7"/>
    </row>
    <row r="76" spans="1:10" ht="15.75" customHeight="1" x14ac:dyDescent="0.25">
      <c r="A76" s="52" t="s">
        <v>43</v>
      </c>
      <c r="B76" s="61"/>
      <c r="C76" s="53"/>
      <c r="D76" s="53"/>
      <c r="E76" s="169"/>
      <c r="F76" s="54">
        <f>SUM(F68:F75)</f>
        <v>0</v>
      </c>
      <c r="G76" s="54"/>
      <c r="H76" s="78">
        <f>SUM(H68:H75)</f>
        <v>2004176</v>
      </c>
      <c r="I76" s="23">
        <f>SUM(I68:I75)</f>
        <v>2004176</v>
      </c>
      <c r="J76" s="7"/>
    </row>
    <row r="77" spans="1:10" ht="15.75" customHeight="1" x14ac:dyDescent="0.25">
      <c r="A77" s="57" t="s">
        <v>36</v>
      </c>
      <c r="B77" s="45" t="s">
        <v>42</v>
      </c>
      <c r="C77" s="58"/>
      <c r="D77" s="59"/>
      <c r="E77" s="171"/>
      <c r="F77" s="59"/>
      <c r="G77" s="59"/>
      <c r="H77" s="76"/>
      <c r="I77" s="20"/>
      <c r="J77" s="7"/>
    </row>
    <row r="78" spans="1:10" x14ac:dyDescent="0.25">
      <c r="A78" s="60" t="s">
        <v>36</v>
      </c>
      <c r="B78" s="48">
        <v>30000</v>
      </c>
      <c r="C78" s="49" t="s">
        <v>12</v>
      </c>
      <c r="D78" s="48">
        <v>1</v>
      </c>
      <c r="E78" s="178"/>
      <c r="F78" s="48">
        <f>+E78*D78</f>
        <v>0</v>
      </c>
      <c r="G78" s="16" t="b">
        <f t="shared" si="7"/>
        <v>1</v>
      </c>
      <c r="H78" s="77">
        <v>617187</v>
      </c>
      <c r="I78" s="22">
        <v>617187</v>
      </c>
      <c r="J78" s="7"/>
    </row>
    <row r="79" spans="1:10" x14ac:dyDescent="0.25">
      <c r="A79" s="60" t="s">
        <v>36</v>
      </c>
      <c r="B79" s="50">
        <v>30000</v>
      </c>
      <c r="C79" s="51" t="s">
        <v>11</v>
      </c>
      <c r="D79" s="50">
        <v>1</v>
      </c>
      <c r="E79" s="178"/>
      <c r="F79" s="48">
        <f t="shared" ref="F79:F85" si="8">+E79*D79</f>
        <v>0</v>
      </c>
      <c r="G79" s="16" t="b">
        <f t="shared" si="7"/>
        <v>1</v>
      </c>
      <c r="H79" s="77">
        <v>225209</v>
      </c>
      <c r="I79" s="22">
        <v>225209</v>
      </c>
      <c r="J79" s="7"/>
    </row>
    <row r="80" spans="1:10" x14ac:dyDescent="0.25">
      <c r="A80" s="60" t="s">
        <v>36</v>
      </c>
      <c r="B80" s="48">
        <v>30000</v>
      </c>
      <c r="C80" s="49" t="s">
        <v>10</v>
      </c>
      <c r="D80" s="48">
        <v>1</v>
      </c>
      <c r="E80" s="178"/>
      <c r="F80" s="48">
        <f t="shared" si="8"/>
        <v>0</v>
      </c>
      <c r="G80" s="16" t="b">
        <f t="shared" si="7"/>
        <v>1</v>
      </c>
      <c r="H80" s="77">
        <v>281905</v>
      </c>
      <c r="I80" s="22">
        <v>281905</v>
      </c>
      <c r="J80" s="7"/>
    </row>
    <row r="81" spans="1:10" x14ac:dyDescent="0.25">
      <c r="A81" s="60" t="s">
        <v>36</v>
      </c>
      <c r="B81" s="50">
        <v>30000</v>
      </c>
      <c r="C81" s="51" t="s">
        <v>9</v>
      </c>
      <c r="D81" s="50">
        <v>1</v>
      </c>
      <c r="E81" s="178"/>
      <c r="F81" s="48">
        <f t="shared" si="8"/>
        <v>0</v>
      </c>
      <c r="G81" s="16" t="b">
        <f t="shared" si="7"/>
        <v>1</v>
      </c>
      <c r="H81" s="77">
        <v>243542</v>
      </c>
      <c r="I81" s="22">
        <v>243542</v>
      </c>
      <c r="J81" s="7"/>
    </row>
    <row r="82" spans="1:10" x14ac:dyDescent="0.25">
      <c r="A82" s="60" t="s">
        <v>36</v>
      </c>
      <c r="B82" s="48">
        <v>30000</v>
      </c>
      <c r="C82" s="49" t="s">
        <v>7</v>
      </c>
      <c r="D82" s="48">
        <v>1</v>
      </c>
      <c r="E82" s="178"/>
      <c r="F82" s="48">
        <f t="shared" si="8"/>
        <v>0</v>
      </c>
      <c r="G82" s="16" t="b">
        <f t="shared" si="7"/>
        <v>1</v>
      </c>
      <c r="H82" s="77">
        <v>148333</v>
      </c>
      <c r="I82" s="22">
        <v>148333</v>
      </c>
      <c r="J82" s="7"/>
    </row>
    <row r="83" spans="1:10" x14ac:dyDescent="0.25">
      <c r="A83" s="60" t="s">
        <v>36</v>
      </c>
      <c r="B83" s="50">
        <v>30000</v>
      </c>
      <c r="C83" s="51" t="s">
        <v>6</v>
      </c>
      <c r="D83" s="50">
        <v>1</v>
      </c>
      <c r="E83" s="178"/>
      <c r="F83" s="48">
        <f t="shared" si="8"/>
        <v>0</v>
      </c>
      <c r="G83" s="16" t="b">
        <f t="shared" si="7"/>
        <v>1</v>
      </c>
      <c r="H83" s="77">
        <v>160000</v>
      </c>
      <c r="I83" s="22">
        <v>160000</v>
      </c>
      <c r="J83" s="7"/>
    </row>
    <row r="84" spans="1:10" x14ac:dyDescent="0.25">
      <c r="A84" s="60" t="s">
        <v>36</v>
      </c>
      <c r="B84" s="48">
        <v>30000</v>
      </c>
      <c r="C84" s="49" t="s">
        <v>5</v>
      </c>
      <c r="D84" s="48">
        <v>1</v>
      </c>
      <c r="E84" s="178"/>
      <c r="F84" s="48">
        <f t="shared" si="8"/>
        <v>0</v>
      </c>
      <c r="G84" s="16" t="b">
        <f t="shared" si="7"/>
        <v>1</v>
      </c>
      <c r="H84" s="77">
        <v>113000</v>
      </c>
      <c r="I84" s="22">
        <v>113000</v>
      </c>
      <c r="J84" s="7"/>
    </row>
    <row r="85" spans="1:10" ht="15.75" customHeight="1" x14ac:dyDescent="0.25">
      <c r="A85" s="60" t="s">
        <v>36</v>
      </c>
      <c r="B85" s="50">
        <v>30000</v>
      </c>
      <c r="C85" s="51" t="s">
        <v>3</v>
      </c>
      <c r="D85" s="50">
        <v>1</v>
      </c>
      <c r="E85" s="178"/>
      <c r="F85" s="48">
        <f t="shared" si="8"/>
        <v>0</v>
      </c>
      <c r="G85" s="16" t="b">
        <f t="shared" si="7"/>
        <v>1</v>
      </c>
      <c r="H85" s="77">
        <v>215000</v>
      </c>
      <c r="I85" s="22">
        <v>215000</v>
      </c>
      <c r="J85" s="7"/>
    </row>
    <row r="86" spans="1:10" ht="15.75" customHeight="1" x14ac:dyDescent="0.25">
      <c r="A86" s="52" t="s">
        <v>41</v>
      </c>
      <c r="B86" s="61"/>
      <c r="C86" s="53"/>
      <c r="D86" s="53"/>
      <c r="E86" s="169"/>
      <c r="F86" s="54">
        <f>SUM(F78:F85)</f>
        <v>0</v>
      </c>
      <c r="G86" s="54"/>
      <c r="H86" s="78">
        <f>SUM(H78:H85)</f>
        <v>2004176</v>
      </c>
      <c r="I86" s="23">
        <f>SUM(I78:I85)</f>
        <v>2004176</v>
      </c>
      <c r="J86" s="7"/>
    </row>
    <row r="87" spans="1:10" ht="15.75" customHeight="1" x14ac:dyDescent="0.25">
      <c r="A87" s="57" t="s">
        <v>36</v>
      </c>
      <c r="B87" s="45" t="s">
        <v>40</v>
      </c>
      <c r="C87" s="58"/>
      <c r="D87" s="59"/>
      <c r="E87" s="171"/>
      <c r="F87" s="59"/>
      <c r="G87" s="59"/>
      <c r="H87" s="76"/>
      <c r="I87" s="20"/>
      <c r="J87" s="7"/>
    </row>
    <row r="88" spans="1:10" x14ac:dyDescent="0.25">
      <c r="A88" s="60" t="s">
        <v>36</v>
      </c>
      <c r="B88" s="48">
        <v>40000</v>
      </c>
      <c r="C88" s="49" t="s">
        <v>12</v>
      </c>
      <c r="D88" s="48">
        <v>7</v>
      </c>
      <c r="E88" s="178"/>
      <c r="F88" s="48">
        <f>+E88*D88</f>
        <v>0</v>
      </c>
      <c r="G88" s="16" t="b">
        <f t="shared" si="7"/>
        <v>1</v>
      </c>
      <c r="H88" s="77">
        <v>617187</v>
      </c>
      <c r="I88" s="22">
        <v>4320309</v>
      </c>
      <c r="J88" s="7"/>
    </row>
    <row r="89" spans="1:10" x14ac:dyDescent="0.25">
      <c r="A89" s="60" t="s">
        <v>36</v>
      </c>
      <c r="B89" s="50">
        <v>40000</v>
      </c>
      <c r="C89" s="51" t="s">
        <v>11</v>
      </c>
      <c r="D89" s="50">
        <v>7</v>
      </c>
      <c r="E89" s="178"/>
      <c r="F89" s="48">
        <f t="shared" ref="F89:F95" si="9">+E89*D89</f>
        <v>0</v>
      </c>
      <c r="G89" s="16" t="b">
        <f t="shared" si="7"/>
        <v>1</v>
      </c>
      <c r="H89" s="77">
        <v>225209</v>
      </c>
      <c r="I89" s="22">
        <v>1576463</v>
      </c>
      <c r="J89" s="7"/>
    </row>
    <row r="90" spans="1:10" x14ac:dyDescent="0.25">
      <c r="A90" s="60" t="s">
        <v>36</v>
      </c>
      <c r="B90" s="48">
        <v>40000</v>
      </c>
      <c r="C90" s="49" t="s">
        <v>10</v>
      </c>
      <c r="D90" s="48">
        <v>7</v>
      </c>
      <c r="E90" s="178"/>
      <c r="F90" s="48">
        <f t="shared" si="9"/>
        <v>0</v>
      </c>
      <c r="G90" s="16" t="b">
        <f t="shared" si="7"/>
        <v>1</v>
      </c>
      <c r="H90" s="77">
        <v>281905</v>
      </c>
      <c r="I90" s="22">
        <v>1973335</v>
      </c>
      <c r="J90" s="7"/>
    </row>
    <row r="91" spans="1:10" x14ac:dyDescent="0.25">
      <c r="A91" s="60" t="s">
        <v>36</v>
      </c>
      <c r="B91" s="50">
        <v>40000</v>
      </c>
      <c r="C91" s="51" t="s">
        <v>9</v>
      </c>
      <c r="D91" s="50">
        <v>7</v>
      </c>
      <c r="E91" s="178"/>
      <c r="F91" s="48">
        <f t="shared" si="9"/>
        <v>0</v>
      </c>
      <c r="G91" s="16" t="b">
        <f t="shared" si="7"/>
        <v>1</v>
      </c>
      <c r="H91" s="77">
        <v>243542</v>
      </c>
      <c r="I91" s="22">
        <v>1704794</v>
      </c>
      <c r="J91" s="7"/>
    </row>
    <row r="92" spans="1:10" x14ac:dyDescent="0.25">
      <c r="A92" s="60" t="s">
        <v>36</v>
      </c>
      <c r="B92" s="48">
        <v>40000</v>
      </c>
      <c r="C92" s="49" t="s">
        <v>7</v>
      </c>
      <c r="D92" s="48">
        <v>7</v>
      </c>
      <c r="E92" s="178"/>
      <c r="F92" s="48">
        <f t="shared" si="9"/>
        <v>0</v>
      </c>
      <c r="G92" s="16" t="b">
        <f t="shared" si="7"/>
        <v>1</v>
      </c>
      <c r="H92" s="77">
        <v>148333</v>
      </c>
      <c r="I92" s="22">
        <v>1038331</v>
      </c>
      <c r="J92" s="7"/>
    </row>
    <row r="93" spans="1:10" x14ac:dyDescent="0.25">
      <c r="A93" s="60" t="s">
        <v>36</v>
      </c>
      <c r="B93" s="50">
        <v>40000</v>
      </c>
      <c r="C93" s="51" t="s">
        <v>6</v>
      </c>
      <c r="D93" s="50">
        <v>7</v>
      </c>
      <c r="E93" s="178"/>
      <c r="F93" s="48">
        <f t="shared" si="9"/>
        <v>0</v>
      </c>
      <c r="G93" s="16" t="b">
        <f t="shared" si="7"/>
        <v>1</v>
      </c>
      <c r="H93" s="77">
        <v>160000</v>
      </c>
      <c r="I93" s="22">
        <v>1120000</v>
      </c>
      <c r="J93" s="7"/>
    </row>
    <row r="94" spans="1:10" x14ac:dyDescent="0.25">
      <c r="A94" s="60" t="s">
        <v>36</v>
      </c>
      <c r="B94" s="48">
        <v>40000</v>
      </c>
      <c r="C94" s="49" t="s">
        <v>5</v>
      </c>
      <c r="D94" s="48">
        <v>7</v>
      </c>
      <c r="E94" s="178"/>
      <c r="F94" s="48">
        <f t="shared" si="9"/>
        <v>0</v>
      </c>
      <c r="G94" s="16" t="b">
        <f t="shared" si="7"/>
        <v>1</v>
      </c>
      <c r="H94" s="77">
        <v>113000</v>
      </c>
      <c r="I94" s="22">
        <v>791000</v>
      </c>
      <c r="J94" s="7"/>
    </row>
    <row r="95" spans="1:10" ht="15.75" customHeight="1" x14ac:dyDescent="0.25">
      <c r="A95" s="60" t="s">
        <v>36</v>
      </c>
      <c r="B95" s="50">
        <v>40000</v>
      </c>
      <c r="C95" s="51" t="s">
        <v>3</v>
      </c>
      <c r="D95" s="50">
        <v>7</v>
      </c>
      <c r="E95" s="178"/>
      <c r="F95" s="48">
        <f t="shared" si="9"/>
        <v>0</v>
      </c>
      <c r="G95" s="16" t="b">
        <f t="shared" si="7"/>
        <v>1</v>
      </c>
      <c r="H95" s="77">
        <v>215000</v>
      </c>
      <c r="I95" s="22">
        <v>1505000</v>
      </c>
      <c r="J95" s="7"/>
    </row>
    <row r="96" spans="1:10" ht="15.75" customHeight="1" x14ac:dyDescent="0.25">
      <c r="A96" s="52" t="s">
        <v>39</v>
      </c>
      <c r="B96" s="61"/>
      <c r="C96" s="53"/>
      <c r="D96" s="53"/>
      <c r="E96" s="169"/>
      <c r="F96" s="54">
        <f>SUM(F88:F95)</f>
        <v>0</v>
      </c>
      <c r="G96" s="54"/>
      <c r="H96" s="78">
        <f>SUM(H88:H95)</f>
        <v>2004176</v>
      </c>
      <c r="I96" s="23">
        <f>SUM(I88:I95)</f>
        <v>14029232</v>
      </c>
      <c r="J96" s="7"/>
    </row>
    <row r="97" spans="1:10" ht="15.75" customHeight="1" x14ac:dyDescent="0.25">
      <c r="A97" s="57" t="s">
        <v>36</v>
      </c>
      <c r="B97" s="45" t="s">
        <v>38</v>
      </c>
      <c r="C97" s="58"/>
      <c r="D97" s="59"/>
      <c r="E97" s="171"/>
      <c r="F97" s="59"/>
      <c r="G97" s="59"/>
      <c r="H97" s="76"/>
      <c r="I97" s="20"/>
      <c r="J97" s="7"/>
    </row>
    <row r="98" spans="1:10" x14ac:dyDescent="0.25">
      <c r="A98" s="60" t="s">
        <v>36</v>
      </c>
      <c r="B98" s="48">
        <v>50000</v>
      </c>
      <c r="C98" s="49" t="s">
        <v>12</v>
      </c>
      <c r="D98" s="48">
        <v>7</v>
      </c>
      <c r="E98" s="178"/>
      <c r="F98" s="48">
        <f>+E98*D98</f>
        <v>0</v>
      </c>
      <c r="G98" s="16" t="b">
        <f t="shared" si="7"/>
        <v>1</v>
      </c>
      <c r="H98" s="77">
        <v>617187</v>
      </c>
      <c r="I98" s="22">
        <v>4320309</v>
      </c>
      <c r="J98" s="7"/>
    </row>
    <row r="99" spans="1:10" x14ac:dyDescent="0.25">
      <c r="A99" s="60" t="s">
        <v>36</v>
      </c>
      <c r="B99" s="50">
        <v>50000</v>
      </c>
      <c r="C99" s="51" t="s">
        <v>11</v>
      </c>
      <c r="D99" s="50">
        <v>7</v>
      </c>
      <c r="E99" s="178"/>
      <c r="F99" s="48">
        <f t="shared" ref="F99:F105" si="10">+E99*D99</f>
        <v>0</v>
      </c>
      <c r="G99" s="16" t="b">
        <f t="shared" si="7"/>
        <v>1</v>
      </c>
      <c r="H99" s="77">
        <v>225209</v>
      </c>
      <c r="I99" s="22">
        <v>1576463</v>
      </c>
      <c r="J99" s="7"/>
    </row>
    <row r="100" spans="1:10" x14ac:dyDescent="0.25">
      <c r="A100" s="60" t="s">
        <v>36</v>
      </c>
      <c r="B100" s="48">
        <v>50000</v>
      </c>
      <c r="C100" s="49" t="s">
        <v>10</v>
      </c>
      <c r="D100" s="48">
        <v>7</v>
      </c>
      <c r="E100" s="178"/>
      <c r="F100" s="48">
        <f t="shared" si="10"/>
        <v>0</v>
      </c>
      <c r="G100" s="16" t="b">
        <f t="shared" si="7"/>
        <v>1</v>
      </c>
      <c r="H100" s="77">
        <v>281905</v>
      </c>
      <c r="I100" s="22">
        <v>1973335</v>
      </c>
      <c r="J100" s="7"/>
    </row>
    <row r="101" spans="1:10" x14ac:dyDescent="0.25">
      <c r="A101" s="60" t="s">
        <v>36</v>
      </c>
      <c r="B101" s="50">
        <v>50000</v>
      </c>
      <c r="C101" s="51" t="s">
        <v>9</v>
      </c>
      <c r="D101" s="50">
        <v>7</v>
      </c>
      <c r="E101" s="178"/>
      <c r="F101" s="48">
        <f t="shared" si="10"/>
        <v>0</v>
      </c>
      <c r="G101" s="16" t="b">
        <f t="shared" si="7"/>
        <v>1</v>
      </c>
      <c r="H101" s="77">
        <v>243542</v>
      </c>
      <c r="I101" s="22">
        <v>1704794</v>
      </c>
      <c r="J101" s="7"/>
    </row>
    <row r="102" spans="1:10" x14ac:dyDescent="0.25">
      <c r="A102" s="60" t="s">
        <v>36</v>
      </c>
      <c r="B102" s="48">
        <v>50000</v>
      </c>
      <c r="C102" s="49" t="s">
        <v>7</v>
      </c>
      <c r="D102" s="48">
        <v>7</v>
      </c>
      <c r="E102" s="178"/>
      <c r="F102" s="48">
        <f t="shared" si="10"/>
        <v>0</v>
      </c>
      <c r="G102" s="16" t="b">
        <f t="shared" si="7"/>
        <v>1</v>
      </c>
      <c r="H102" s="77">
        <v>148333</v>
      </c>
      <c r="I102" s="22">
        <v>1038331</v>
      </c>
      <c r="J102" s="7"/>
    </row>
    <row r="103" spans="1:10" x14ac:dyDescent="0.25">
      <c r="A103" s="60" t="s">
        <v>36</v>
      </c>
      <c r="B103" s="50">
        <v>50000</v>
      </c>
      <c r="C103" s="51" t="s">
        <v>6</v>
      </c>
      <c r="D103" s="50">
        <v>7</v>
      </c>
      <c r="E103" s="178"/>
      <c r="F103" s="48">
        <f t="shared" si="10"/>
        <v>0</v>
      </c>
      <c r="G103" s="16" t="b">
        <f t="shared" si="7"/>
        <v>1</v>
      </c>
      <c r="H103" s="77">
        <v>160000</v>
      </c>
      <c r="I103" s="22">
        <v>1120000</v>
      </c>
      <c r="J103" s="7"/>
    </row>
    <row r="104" spans="1:10" x14ac:dyDescent="0.25">
      <c r="A104" s="60" t="s">
        <v>36</v>
      </c>
      <c r="B104" s="48">
        <v>50000</v>
      </c>
      <c r="C104" s="49" t="s">
        <v>37</v>
      </c>
      <c r="D104" s="48">
        <v>7</v>
      </c>
      <c r="E104" s="178"/>
      <c r="F104" s="48">
        <f t="shared" si="10"/>
        <v>0</v>
      </c>
      <c r="G104" s="16" t="b">
        <f t="shared" si="7"/>
        <v>1</v>
      </c>
      <c r="H104" s="77">
        <v>113000</v>
      </c>
      <c r="I104" s="22">
        <v>791000</v>
      </c>
      <c r="J104" s="7"/>
    </row>
    <row r="105" spans="1:10" ht="15.75" customHeight="1" x14ac:dyDescent="0.25">
      <c r="A105" s="60" t="s">
        <v>36</v>
      </c>
      <c r="B105" s="50">
        <v>50000</v>
      </c>
      <c r="C105" s="51" t="s">
        <v>5</v>
      </c>
      <c r="D105" s="50">
        <v>7</v>
      </c>
      <c r="E105" s="178"/>
      <c r="F105" s="48">
        <f t="shared" si="10"/>
        <v>0</v>
      </c>
      <c r="G105" s="16" t="b">
        <f t="shared" si="7"/>
        <v>1</v>
      </c>
      <c r="H105" s="77">
        <v>156333</v>
      </c>
      <c r="I105" s="22">
        <v>1094331</v>
      </c>
      <c r="J105" s="7"/>
    </row>
    <row r="106" spans="1:10" ht="15.75" customHeight="1" x14ac:dyDescent="0.25">
      <c r="A106" s="52" t="s">
        <v>35</v>
      </c>
      <c r="B106" s="53"/>
      <c r="C106" s="53"/>
      <c r="D106" s="53"/>
      <c r="E106" s="169"/>
      <c r="F106" s="54">
        <f>SUM(F98:F105)</f>
        <v>0</v>
      </c>
      <c r="G106" s="54"/>
      <c r="H106" s="78">
        <f>SUM(H98:H105)</f>
        <v>1945509</v>
      </c>
      <c r="I106" s="23">
        <f>SUM(I98:I105)</f>
        <v>13618563</v>
      </c>
      <c r="J106" s="7"/>
    </row>
    <row r="107" spans="1:10" ht="15.75" customHeight="1" x14ac:dyDescent="0.25">
      <c r="A107" s="55" t="s">
        <v>34</v>
      </c>
      <c r="B107" s="62"/>
      <c r="C107" s="56"/>
      <c r="D107" s="56"/>
      <c r="E107" s="170"/>
      <c r="F107" s="56">
        <f>+F106+F96+F86</f>
        <v>0</v>
      </c>
      <c r="G107" s="56"/>
      <c r="H107" s="79"/>
      <c r="I107" s="25">
        <f>+I106+I96+I86+I76</f>
        <v>31656147</v>
      </c>
      <c r="J107" s="7"/>
    </row>
    <row r="108" spans="1:10" ht="18" customHeight="1" x14ac:dyDescent="0.25">
      <c r="A108" s="43" t="s">
        <v>33</v>
      </c>
      <c r="B108" s="43"/>
      <c r="C108" s="43"/>
      <c r="D108" s="43"/>
      <c r="E108" s="167"/>
      <c r="F108" s="43"/>
      <c r="G108" s="43"/>
      <c r="H108" s="28"/>
      <c r="I108" s="30"/>
      <c r="J108" s="7"/>
    </row>
    <row r="109" spans="1:10" ht="15.75" customHeight="1" x14ac:dyDescent="0.25">
      <c r="A109" s="63" t="s">
        <v>27</v>
      </c>
      <c r="B109" s="45" t="s">
        <v>32</v>
      </c>
      <c r="C109" s="58"/>
      <c r="D109" s="59"/>
      <c r="E109" s="171"/>
      <c r="F109" s="59"/>
      <c r="G109" s="16" t="b">
        <f t="shared" si="7"/>
        <v>1</v>
      </c>
      <c r="H109" s="76"/>
      <c r="I109" s="20"/>
      <c r="J109" s="7"/>
    </row>
    <row r="110" spans="1:10" x14ac:dyDescent="0.25">
      <c r="A110" s="64" t="s">
        <v>27</v>
      </c>
      <c r="B110" s="48">
        <v>30000</v>
      </c>
      <c r="C110" s="49" t="s">
        <v>12</v>
      </c>
      <c r="D110" s="48">
        <v>4</v>
      </c>
      <c r="E110" s="178"/>
      <c r="F110" s="48">
        <f>+E110*D110</f>
        <v>0</v>
      </c>
      <c r="G110" s="16" t="b">
        <f t="shared" si="7"/>
        <v>1</v>
      </c>
      <c r="H110" s="77">
        <v>504861</v>
      </c>
      <c r="I110" s="22">
        <v>2019444</v>
      </c>
      <c r="J110" s="7"/>
    </row>
    <row r="111" spans="1:10" x14ac:dyDescent="0.25">
      <c r="A111" s="64" t="s">
        <v>27</v>
      </c>
      <c r="B111" s="50">
        <v>30000</v>
      </c>
      <c r="C111" s="51" t="s">
        <v>11</v>
      </c>
      <c r="D111" s="50">
        <v>4</v>
      </c>
      <c r="E111" s="178"/>
      <c r="F111" s="48">
        <f t="shared" ref="F111:F116" si="11">+E111*D111</f>
        <v>0</v>
      </c>
      <c r="G111" s="16" t="b">
        <f t="shared" si="7"/>
        <v>1</v>
      </c>
      <c r="H111" s="77">
        <v>175863</v>
      </c>
      <c r="I111" s="22">
        <v>703452</v>
      </c>
      <c r="J111" s="7"/>
    </row>
    <row r="112" spans="1:10" x14ac:dyDescent="0.25">
      <c r="A112" s="64" t="s">
        <v>27</v>
      </c>
      <c r="B112" s="48">
        <v>30000</v>
      </c>
      <c r="C112" s="49" t="s">
        <v>9</v>
      </c>
      <c r="D112" s="48">
        <v>4</v>
      </c>
      <c r="E112" s="178"/>
      <c r="F112" s="48">
        <f t="shared" si="11"/>
        <v>0</v>
      </c>
      <c r="G112" s="16" t="b">
        <f t="shared" si="7"/>
        <v>1</v>
      </c>
      <c r="H112" s="77">
        <v>223909</v>
      </c>
      <c r="I112" s="22">
        <v>895636</v>
      </c>
      <c r="J112" s="7"/>
    </row>
    <row r="113" spans="1:10" x14ac:dyDescent="0.25">
      <c r="A113" s="64" t="s">
        <v>27</v>
      </c>
      <c r="B113" s="50">
        <v>30000</v>
      </c>
      <c r="C113" s="51" t="s">
        <v>7</v>
      </c>
      <c r="D113" s="50">
        <v>4</v>
      </c>
      <c r="E113" s="178"/>
      <c r="F113" s="48">
        <f t="shared" si="11"/>
        <v>0</v>
      </c>
      <c r="G113" s="16" t="b">
        <f t="shared" si="7"/>
        <v>1</v>
      </c>
      <c r="H113" s="77">
        <v>148333</v>
      </c>
      <c r="I113" s="22">
        <v>593332</v>
      </c>
      <c r="J113" s="7"/>
    </row>
    <row r="114" spans="1:10" x14ac:dyDescent="0.25">
      <c r="A114" s="64" t="s">
        <v>27</v>
      </c>
      <c r="B114" s="48">
        <v>30000</v>
      </c>
      <c r="C114" s="49" t="s">
        <v>6</v>
      </c>
      <c r="D114" s="48">
        <v>4</v>
      </c>
      <c r="E114" s="178"/>
      <c r="F114" s="48">
        <f t="shared" si="11"/>
        <v>0</v>
      </c>
      <c r="G114" s="16" t="b">
        <f t="shared" si="7"/>
        <v>1</v>
      </c>
      <c r="H114" s="77">
        <v>160000</v>
      </c>
      <c r="I114" s="22">
        <v>640000</v>
      </c>
      <c r="J114" s="7"/>
    </row>
    <row r="115" spans="1:10" ht="15.75" customHeight="1" x14ac:dyDescent="0.25">
      <c r="A115" s="64" t="s">
        <v>27</v>
      </c>
      <c r="B115" s="50">
        <v>30000</v>
      </c>
      <c r="C115" s="51" t="s">
        <v>5</v>
      </c>
      <c r="D115" s="50">
        <v>4</v>
      </c>
      <c r="E115" s="178"/>
      <c r="F115" s="48">
        <f t="shared" si="11"/>
        <v>0</v>
      </c>
      <c r="G115" s="16" t="b">
        <f t="shared" si="7"/>
        <v>1</v>
      </c>
      <c r="H115" s="77">
        <v>113000</v>
      </c>
      <c r="I115" s="22">
        <v>452000</v>
      </c>
      <c r="J115" s="7"/>
    </row>
    <row r="116" spans="1:10" ht="15.75" customHeight="1" x14ac:dyDescent="0.25">
      <c r="A116" s="64" t="s">
        <v>27</v>
      </c>
      <c r="B116" s="48">
        <v>30000</v>
      </c>
      <c r="C116" s="49" t="s">
        <v>3</v>
      </c>
      <c r="D116" s="48">
        <v>4</v>
      </c>
      <c r="E116" s="178"/>
      <c r="F116" s="48">
        <f t="shared" si="11"/>
        <v>0</v>
      </c>
      <c r="G116" s="16" t="b">
        <f t="shared" si="7"/>
        <v>1</v>
      </c>
      <c r="H116" s="77">
        <v>213333</v>
      </c>
      <c r="I116" s="22">
        <v>853332</v>
      </c>
      <c r="J116" s="7"/>
    </row>
    <row r="117" spans="1:10" ht="15.75" customHeight="1" x14ac:dyDescent="0.25">
      <c r="A117" s="52" t="s">
        <v>31</v>
      </c>
      <c r="B117" s="65"/>
      <c r="C117" s="66"/>
      <c r="D117" s="65"/>
      <c r="E117" s="172"/>
      <c r="F117" s="65">
        <f>SUM(F110:F116)</f>
        <v>0</v>
      </c>
      <c r="G117" s="65"/>
      <c r="H117" s="78">
        <f>SUM(H110:H116)</f>
        <v>1539299</v>
      </c>
      <c r="I117" s="23">
        <f>SUM(I110:I116)</f>
        <v>6157196</v>
      </c>
      <c r="J117" s="7"/>
    </row>
    <row r="118" spans="1:10" ht="15.75" customHeight="1" x14ac:dyDescent="0.25">
      <c r="A118" s="63" t="s">
        <v>27</v>
      </c>
      <c r="B118" s="45" t="s">
        <v>30</v>
      </c>
      <c r="C118" s="58"/>
      <c r="D118" s="59"/>
      <c r="E118" s="171"/>
      <c r="F118" s="59"/>
      <c r="G118" s="59"/>
      <c r="H118" s="76"/>
      <c r="I118" s="20"/>
      <c r="J118" s="7"/>
    </row>
    <row r="119" spans="1:10" x14ac:dyDescent="0.25">
      <c r="A119" s="64" t="s">
        <v>27</v>
      </c>
      <c r="B119" s="50">
        <v>40000</v>
      </c>
      <c r="C119" s="51" t="s">
        <v>12</v>
      </c>
      <c r="D119" s="50">
        <v>4</v>
      </c>
      <c r="E119" s="178"/>
      <c r="F119" s="50">
        <f>+E119*D119</f>
        <v>0</v>
      </c>
      <c r="G119" s="16" t="b">
        <f t="shared" si="7"/>
        <v>1</v>
      </c>
      <c r="H119" s="77">
        <v>504861</v>
      </c>
      <c r="I119" s="22">
        <v>2019444</v>
      </c>
      <c r="J119" s="7"/>
    </row>
    <row r="120" spans="1:10" x14ac:dyDescent="0.25">
      <c r="A120" s="64" t="s">
        <v>27</v>
      </c>
      <c r="B120" s="48">
        <v>40000</v>
      </c>
      <c r="C120" s="49" t="s">
        <v>11</v>
      </c>
      <c r="D120" s="48">
        <v>4</v>
      </c>
      <c r="E120" s="178"/>
      <c r="F120" s="50">
        <f t="shared" ref="F120:F126" si="12">+E120*D120</f>
        <v>0</v>
      </c>
      <c r="G120" s="16" t="b">
        <f t="shared" si="7"/>
        <v>1</v>
      </c>
      <c r="H120" s="77">
        <v>175863</v>
      </c>
      <c r="I120" s="22">
        <v>703452</v>
      </c>
      <c r="J120" s="7"/>
    </row>
    <row r="121" spans="1:10" x14ac:dyDescent="0.25">
      <c r="A121" s="64" t="s">
        <v>27</v>
      </c>
      <c r="B121" s="50">
        <v>40000</v>
      </c>
      <c r="C121" s="51" t="s">
        <v>10</v>
      </c>
      <c r="D121" s="50">
        <v>4</v>
      </c>
      <c r="E121" s="178"/>
      <c r="F121" s="50">
        <f t="shared" si="12"/>
        <v>0</v>
      </c>
      <c r="G121" s="16" t="b">
        <f t="shared" si="7"/>
        <v>1</v>
      </c>
      <c r="H121" s="77">
        <v>227459</v>
      </c>
      <c r="I121" s="22">
        <v>909836</v>
      </c>
      <c r="J121" s="7"/>
    </row>
    <row r="122" spans="1:10" x14ac:dyDescent="0.25">
      <c r="A122" s="64" t="s">
        <v>27</v>
      </c>
      <c r="B122" s="48">
        <v>40000</v>
      </c>
      <c r="C122" s="49" t="s">
        <v>9</v>
      </c>
      <c r="D122" s="48">
        <v>4</v>
      </c>
      <c r="E122" s="178"/>
      <c r="F122" s="50">
        <f t="shared" si="12"/>
        <v>0</v>
      </c>
      <c r="G122" s="16" t="b">
        <f t="shared" si="7"/>
        <v>1</v>
      </c>
      <c r="H122" s="77">
        <v>223909</v>
      </c>
      <c r="I122" s="22">
        <v>895636</v>
      </c>
      <c r="J122" s="7"/>
    </row>
    <row r="123" spans="1:10" x14ac:dyDescent="0.25">
      <c r="A123" s="64" t="s">
        <v>27</v>
      </c>
      <c r="B123" s="50">
        <v>40000</v>
      </c>
      <c r="C123" s="51" t="s">
        <v>7</v>
      </c>
      <c r="D123" s="50">
        <v>4</v>
      </c>
      <c r="E123" s="178"/>
      <c r="F123" s="50">
        <f t="shared" si="12"/>
        <v>0</v>
      </c>
      <c r="G123" s="16" t="b">
        <f t="shared" si="7"/>
        <v>1</v>
      </c>
      <c r="H123" s="77">
        <v>148333</v>
      </c>
      <c r="I123" s="22">
        <v>593332</v>
      </c>
      <c r="J123" s="7"/>
    </row>
    <row r="124" spans="1:10" x14ac:dyDescent="0.25">
      <c r="A124" s="64" t="s">
        <v>27</v>
      </c>
      <c r="B124" s="48">
        <v>40000</v>
      </c>
      <c r="C124" s="49" t="s">
        <v>6</v>
      </c>
      <c r="D124" s="48">
        <v>4</v>
      </c>
      <c r="E124" s="178"/>
      <c r="F124" s="50">
        <f t="shared" si="12"/>
        <v>0</v>
      </c>
      <c r="G124" s="16" t="b">
        <f t="shared" si="7"/>
        <v>1</v>
      </c>
      <c r="H124" s="77">
        <v>160000</v>
      </c>
      <c r="I124" s="22">
        <v>640000</v>
      </c>
      <c r="J124" s="7"/>
    </row>
    <row r="125" spans="1:10" ht="15.75" customHeight="1" x14ac:dyDescent="0.25">
      <c r="A125" s="64" t="s">
        <v>27</v>
      </c>
      <c r="B125" s="50">
        <v>40000</v>
      </c>
      <c r="C125" s="51" t="s">
        <v>5</v>
      </c>
      <c r="D125" s="50">
        <v>4</v>
      </c>
      <c r="E125" s="178"/>
      <c r="F125" s="50">
        <f t="shared" si="12"/>
        <v>0</v>
      </c>
      <c r="G125" s="16" t="b">
        <f t="shared" si="7"/>
        <v>1</v>
      </c>
      <c r="H125" s="77">
        <v>113000</v>
      </c>
      <c r="I125" s="22">
        <v>452000</v>
      </c>
      <c r="J125" s="7"/>
    </row>
    <row r="126" spans="1:10" ht="15.75" customHeight="1" x14ac:dyDescent="0.25">
      <c r="A126" s="64" t="s">
        <v>27</v>
      </c>
      <c r="B126" s="48">
        <v>40000</v>
      </c>
      <c r="C126" s="49" t="s">
        <v>3</v>
      </c>
      <c r="D126" s="48">
        <v>4</v>
      </c>
      <c r="E126" s="178"/>
      <c r="F126" s="50">
        <f t="shared" si="12"/>
        <v>0</v>
      </c>
      <c r="G126" s="16" t="b">
        <f t="shared" si="7"/>
        <v>1</v>
      </c>
      <c r="H126" s="77">
        <v>213333</v>
      </c>
      <c r="I126" s="22">
        <v>853332</v>
      </c>
      <c r="J126" s="7"/>
    </row>
    <row r="127" spans="1:10" x14ac:dyDescent="0.25">
      <c r="A127" s="52" t="s">
        <v>29</v>
      </c>
      <c r="B127" s="65"/>
      <c r="C127" s="66"/>
      <c r="D127" s="65"/>
      <c r="E127" s="172"/>
      <c r="F127" s="65">
        <f>SUM(F119:F126)</f>
        <v>0</v>
      </c>
      <c r="G127" s="16" t="b">
        <f t="shared" si="7"/>
        <v>1</v>
      </c>
      <c r="H127" s="78">
        <f>SUM(H119:H126)</f>
        <v>1766758</v>
      </c>
      <c r="I127" s="78">
        <f>SUM(I119:I126)</f>
        <v>7067032</v>
      </c>
      <c r="J127" s="7"/>
    </row>
    <row r="128" spans="1:10" ht="15.75" customHeight="1" x14ac:dyDescent="0.25">
      <c r="A128" s="63" t="s">
        <v>27</v>
      </c>
      <c r="B128" s="45" t="s">
        <v>28</v>
      </c>
      <c r="C128" s="58"/>
      <c r="D128" s="59"/>
      <c r="E128" s="171"/>
      <c r="F128" s="59"/>
      <c r="G128" s="16" t="b">
        <f t="shared" si="7"/>
        <v>1</v>
      </c>
      <c r="H128" s="76"/>
      <c r="I128" s="20"/>
      <c r="J128" s="7"/>
    </row>
    <row r="129" spans="1:10" x14ac:dyDescent="0.25">
      <c r="A129" s="64" t="s">
        <v>27</v>
      </c>
      <c r="B129" s="50">
        <v>50000</v>
      </c>
      <c r="C129" s="51" t="s">
        <v>12</v>
      </c>
      <c r="D129" s="50">
        <v>4</v>
      </c>
      <c r="E129" s="178"/>
      <c r="F129" s="50">
        <f>+E129*D129</f>
        <v>0</v>
      </c>
      <c r="G129" s="16" t="b">
        <f t="shared" si="7"/>
        <v>1</v>
      </c>
      <c r="H129" s="77">
        <v>504861</v>
      </c>
      <c r="I129" s="22">
        <v>2019444</v>
      </c>
      <c r="J129" s="7"/>
    </row>
    <row r="130" spans="1:10" x14ac:dyDescent="0.25">
      <c r="A130" s="64" t="s">
        <v>27</v>
      </c>
      <c r="B130" s="48">
        <v>50000</v>
      </c>
      <c r="C130" s="49" t="s">
        <v>11</v>
      </c>
      <c r="D130" s="48">
        <v>4</v>
      </c>
      <c r="E130" s="178"/>
      <c r="F130" s="50">
        <f t="shared" ref="F130:F136" si="13">+E130*D130</f>
        <v>0</v>
      </c>
      <c r="G130" s="16" t="b">
        <f t="shared" si="7"/>
        <v>1</v>
      </c>
      <c r="H130" s="77">
        <v>175863</v>
      </c>
      <c r="I130" s="22">
        <v>703452</v>
      </c>
      <c r="J130" s="7"/>
    </row>
    <row r="131" spans="1:10" x14ac:dyDescent="0.25">
      <c r="A131" s="64" t="s">
        <v>27</v>
      </c>
      <c r="B131" s="50">
        <v>50000</v>
      </c>
      <c r="C131" s="51" t="s">
        <v>10</v>
      </c>
      <c r="D131" s="50">
        <v>4</v>
      </c>
      <c r="E131" s="178"/>
      <c r="F131" s="50">
        <f t="shared" si="13"/>
        <v>0</v>
      </c>
      <c r="G131" s="16" t="b">
        <f t="shared" si="7"/>
        <v>1</v>
      </c>
      <c r="H131" s="77">
        <v>227459</v>
      </c>
      <c r="I131" s="22">
        <v>909836</v>
      </c>
      <c r="J131" s="7"/>
    </row>
    <row r="132" spans="1:10" x14ac:dyDescent="0.25">
      <c r="A132" s="64" t="s">
        <v>27</v>
      </c>
      <c r="B132" s="48">
        <v>50000</v>
      </c>
      <c r="C132" s="49" t="s">
        <v>9</v>
      </c>
      <c r="D132" s="48">
        <v>4</v>
      </c>
      <c r="E132" s="178"/>
      <c r="F132" s="50">
        <f t="shared" si="13"/>
        <v>0</v>
      </c>
      <c r="G132" s="16" t="b">
        <f t="shared" si="7"/>
        <v>1</v>
      </c>
      <c r="H132" s="77">
        <v>223909</v>
      </c>
      <c r="I132" s="22">
        <v>895636</v>
      </c>
      <c r="J132" s="7"/>
    </row>
    <row r="133" spans="1:10" x14ac:dyDescent="0.25">
      <c r="A133" s="64" t="s">
        <v>27</v>
      </c>
      <c r="B133" s="50">
        <v>50000</v>
      </c>
      <c r="C133" s="51" t="s">
        <v>7</v>
      </c>
      <c r="D133" s="50">
        <v>4</v>
      </c>
      <c r="E133" s="178"/>
      <c r="F133" s="50">
        <f t="shared" si="13"/>
        <v>0</v>
      </c>
      <c r="G133" s="16" t="b">
        <f t="shared" si="7"/>
        <v>1</v>
      </c>
      <c r="H133" s="77">
        <v>148333</v>
      </c>
      <c r="I133" s="22">
        <v>593332</v>
      </c>
      <c r="J133" s="7"/>
    </row>
    <row r="134" spans="1:10" x14ac:dyDescent="0.25">
      <c r="A134" s="64" t="s">
        <v>27</v>
      </c>
      <c r="B134" s="48">
        <v>50000</v>
      </c>
      <c r="C134" s="49" t="s">
        <v>6</v>
      </c>
      <c r="D134" s="48">
        <v>4</v>
      </c>
      <c r="E134" s="178"/>
      <c r="F134" s="50">
        <f t="shared" si="13"/>
        <v>0</v>
      </c>
      <c r="G134" s="16" t="b">
        <f t="shared" si="7"/>
        <v>1</v>
      </c>
      <c r="H134" s="77">
        <v>160000</v>
      </c>
      <c r="I134" s="22">
        <v>640000</v>
      </c>
      <c r="J134" s="7"/>
    </row>
    <row r="135" spans="1:10" ht="15.75" customHeight="1" x14ac:dyDescent="0.25">
      <c r="A135" s="64" t="s">
        <v>27</v>
      </c>
      <c r="B135" s="50">
        <v>50000</v>
      </c>
      <c r="C135" s="51" t="s">
        <v>5</v>
      </c>
      <c r="D135" s="50">
        <v>4</v>
      </c>
      <c r="E135" s="178"/>
      <c r="F135" s="50">
        <f t="shared" si="13"/>
        <v>0</v>
      </c>
      <c r="G135" s="16" t="b">
        <f t="shared" ref="G135:G160" si="14">+E135&lt;=H135</f>
        <v>1</v>
      </c>
      <c r="H135" s="77">
        <v>113000</v>
      </c>
      <c r="I135" s="22">
        <v>452000</v>
      </c>
      <c r="J135" s="7"/>
    </row>
    <row r="136" spans="1:10" ht="18" customHeight="1" x14ac:dyDescent="0.25">
      <c r="A136" s="64" t="s">
        <v>27</v>
      </c>
      <c r="B136" s="48">
        <v>50000</v>
      </c>
      <c r="C136" s="49" t="s">
        <v>3</v>
      </c>
      <c r="D136" s="48">
        <v>4</v>
      </c>
      <c r="E136" s="161"/>
      <c r="F136" s="50">
        <f t="shared" si="13"/>
        <v>0</v>
      </c>
      <c r="G136" s="16" t="b">
        <f t="shared" si="14"/>
        <v>1</v>
      </c>
      <c r="H136" s="77">
        <v>213333</v>
      </c>
      <c r="I136" s="22">
        <v>853332</v>
      </c>
      <c r="J136" s="7"/>
    </row>
    <row r="137" spans="1:10" ht="15.75" customHeight="1" x14ac:dyDescent="0.25">
      <c r="A137" s="52" t="s">
        <v>26</v>
      </c>
      <c r="B137" s="61"/>
      <c r="C137" s="53"/>
      <c r="D137" s="53"/>
      <c r="E137" s="169"/>
      <c r="F137" s="54">
        <f>SUM(F129:F136)</f>
        <v>0</v>
      </c>
      <c r="G137" s="54"/>
      <c r="H137" s="78">
        <f>SUM(H129:H136)</f>
        <v>1766758</v>
      </c>
      <c r="I137" s="23">
        <f>SUM(I129:I136)</f>
        <v>7067032</v>
      </c>
      <c r="J137" s="7"/>
    </row>
    <row r="138" spans="1:10" ht="15.75" customHeight="1" x14ac:dyDescent="0.25">
      <c r="A138" s="55" t="s">
        <v>25</v>
      </c>
      <c r="B138" s="67"/>
      <c r="C138" s="68"/>
      <c r="D138" s="67"/>
      <c r="E138" s="173"/>
      <c r="F138" s="67">
        <f>+F137+F127+F117</f>
        <v>0</v>
      </c>
      <c r="G138" s="67"/>
      <c r="H138" s="79"/>
      <c r="I138" s="25">
        <f>+I137+I127+I117</f>
        <v>20291260</v>
      </c>
      <c r="J138" s="7"/>
    </row>
    <row r="139" spans="1:10" ht="18" customHeight="1" x14ac:dyDescent="0.25">
      <c r="A139" s="43" t="s">
        <v>24</v>
      </c>
      <c r="B139" s="43"/>
      <c r="C139" s="43"/>
      <c r="D139" s="43"/>
      <c r="E139" s="167"/>
      <c r="F139" s="43"/>
      <c r="G139" s="43"/>
      <c r="H139" s="28"/>
      <c r="I139" s="30"/>
      <c r="J139" s="7"/>
    </row>
    <row r="140" spans="1:10" ht="15.75" customHeight="1" x14ac:dyDescent="0.25">
      <c r="A140" s="69" t="s">
        <v>4</v>
      </c>
      <c r="B140" s="45" t="s">
        <v>23</v>
      </c>
      <c r="C140" s="58"/>
      <c r="D140" s="59"/>
      <c r="E140" s="171"/>
      <c r="F140" s="59"/>
      <c r="G140" s="59"/>
      <c r="H140" s="76"/>
      <c r="I140" s="20"/>
      <c r="J140" s="7"/>
    </row>
    <row r="141" spans="1:10" x14ac:dyDescent="0.25">
      <c r="A141" s="70" t="s">
        <v>4</v>
      </c>
      <c r="B141" s="50">
        <v>10000</v>
      </c>
      <c r="C141" s="51" t="s">
        <v>22</v>
      </c>
      <c r="D141" s="50">
        <v>1</v>
      </c>
      <c r="E141" s="178"/>
      <c r="F141" s="50">
        <f>+E141*D141</f>
        <v>0</v>
      </c>
      <c r="G141" s="16" t="b">
        <f t="shared" si="14"/>
        <v>1</v>
      </c>
      <c r="H141" s="77">
        <v>629194</v>
      </c>
      <c r="I141" s="22">
        <v>629194</v>
      </c>
      <c r="J141" s="7"/>
    </row>
    <row r="142" spans="1:10" x14ac:dyDescent="0.25">
      <c r="A142" s="70" t="s">
        <v>4</v>
      </c>
      <c r="B142" s="48">
        <v>10000</v>
      </c>
      <c r="C142" s="49" t="s">
        <v>21</v>
      </c>
      <c r="D142" s="48">
        <v>1</v>
      </c>
      <c r="E142" s="178"/>
      <c r="F142" s="50">
        <f t="shared" ref="F142:F148" si="15">+E142*D142</f>
        <v>0</v>
      </c>
      <c r="G142" s="16" t="b">
        <f t="shared" si="14"/>
        <v>1</v>
      </c>
      <c r="H142" s="77">
        <v>176143</v>
      </c>
      <c r="I142" s="22">
        <v>176143</v>
      </c>
      <c r="J142" s="7"/>
    </row>
    <row r="143" spans="1:10" x14ac:dyDescent="0.25">
      <c r="A143" s="70" t="s">
        <v>4</v>
      </c>
      <c r="B143" s="50">
        <v>10000</v>
      </c>
      <c r="C143" s="51" t="s">
        <v>20</v>
      </c>
      <c r="D143" s="50">
        <v>1</v>
      </c>
      <c r="E143" s="178"/>
      <c r="F143" s="50">
        <f t="shared" si="15"/>
        <v>0</v>
      </c>
      <c r="G143" s="16" t="b">
        <f t="shared" si="14"/>
        <v>1</v>
      </c>
      <c r="H143" s="77">
        <v>268889</v>
      </c>
      <c r="I143" s="22">
        <v>268889</v>
      </c>
      <c r="J143" s="7"/>
    </row>
    <row r="144" spans="1:10" x14ac:dyDescent="0.25">
      <c r="A144" s="70" t="s">
        <v>4</v>
      </c>
      <c r="B144" s="48">
        <v>10000</v>
      </c>
      <c r="C144" s="49" t="s">
        <v>19</v>
      </c>
      <c r="D144" s="48">
        <v>1</v>
      </c>
      <c r="E144" s="178"/>
      <c r="F144" s="50">
        <f t="shared" si="15"/>
        <v>0</v>
      </c>
      <c r="G144" s="16" t="b">
        <f t="shared" si="14"/>
        <v>1</v>
      </c>
      <c r="H144" s="77">
        <v>226537</v>
      </c>
      <c r="I144" s="22">
        <v>226537</v>
      </c>
      <c r="J144" s="7"/>
    </row>
    <row r="145" spans="1:10" x14ac:dyDescent="0.25">
      <c r="A145" s="70" t="s">
        <v>4</v>
      </c>
      <c r="B145" s="50">
        <v>10000</v>
      </c>
      <c r="C145" s="51" t="s">
        <v>18</v>
      </c>
      <c r="D145" s="50">
        <v>1</v>
      </c>
      <c r="E145" s="178"/>
      <c r="F145" s="50">
        <f t="shared" si="15"/>
        <v>0</v>
      </c>
      <c r="G145" s="16" t="b">
        <f t="shared" si="14"/>
        <v>1</v>
      </c>
      <c r="H145" s="77">
        <v>250000</v>
      </c>
      <c r="I145" s="22">
        <v>250000</v>
      </c>
      <c r="J145" s="7"/>
    </row>
    <row r="146" spans="1:10" x14ac:dyDescent="0.25">
      <c r="A146" s="70" t="s">
        <v>4</v>
      </c>
      <c r="B146" s="48">
        <v>10000</v>
      </c>
      <c r="C146" s="49" t="s">
        <v>17</v>
      </c>
      <c r="D146" s="48">
        <v>1</v>
      </c>
      <c r="E146" s="178"/>
      <c r="F146" s="50">
        <f t="shared" si="15"/>
        <v>0</v>
      </c>
      <c r="G146" s="16" t="b">
        <f t="shared" si="14"/>
        <v>1</v>
      </c>
      <c r="H146" s="77">
        <v>142333</v>
      </c>
      <c r="I146" s="22">
        <v>142333</v>
      </c>
      <c r="J146" s="7"/>
    </row>
    <row r="147" spans="1:10" ht="15.75" customHeight="1" x14ac:dyDescent="0.25">
      <c r="A147" s="70" t="s">
        <v>4</v>
      </c>
      <c r="B147" s="50">
        <v>10000</v>
      </c>
      <c r="C147" s="51" t="s">
        <v>16</v>
      </c>
      <c r="D147" s="50">
        <v>1</v>
      </c>
      <c r="E147" s="178"/>
      <c r="F147" s="50">
        <f t="shared" si="15"/>
        <v>0</v>
      </c>
      <c r="G147" s="16" t="b">
        <f t="shared" si="14"/>
        <v>1</v>
      </c>
      <c r="H147" s="77">
        <v>156667</v>
      </c>
      <c r="I147" s="22">
        <v>156667</v>
      </c>
      <c r="J147" s="7"/>
    </row>
    <row r="148" spans="1:10" ht="15.75" customHeight="1" x14ac:dyDescent="0.25">
      <c r="A148" s="70" t="s">
        <v>4</v>
      </c>
      <c r="B148" s="48">
        <v>10000</v>
      </c>
      <c r="C148" s="49" t="s">
        <v>15</v>
      </c>
      <c r="D148" s="48">
        <v>1</v>
      </c>
      <c r="E148" s="178"/>
      <c r="F148" s="50">
        <f t="shared" si="15"/>
        <v>0</v>
      </c>
      <c r="G148" s="16" t="b">
        <f t="shared" si="14"/>
        <v>1</v>
      </c>
      <c r="H148" s="77">
        <v>116333</v>
      </c>
      <c r="I148" s="22">
        <v>116333</v>
      </c>
      <c r="J148" s="7"/>
    </row>
    <row r="149" spans="1:10" x14ac:dyDescent="0.25">
      <c r="A149" s="70" t="s">
        <v>4</v>
      </c>
      <c r="B149" s="50">
        <v>10000</v>
      </c>
      <c r="C149" s="51" t="s">
        <v>3</v>
      </c>
      <c r="D149" s="50">
        <v>1</v>
      </c>
      <c r="E149" s="178"/>
      <c r="F149" s="50">
        <f>+E149*D149</f>
        <v>0</v>
      </c>
      <c r="G149" s="16" t="b">
        <f t="shared" si="14"/>
        <v>1</v>
      </c>
      <c r="H149" s="77">
        <v>220000</v>
      </c>
      <c r="I149" s="22">
        <v>220000</v>
      </c>
      <c r="J149" s="7"/>
    </row>
    <row r="150" spans="1:10" ht="15.75" customHeight="1" x14ac:dyDescent="0.25">
      <c r="A150" s="52" t="s">
        <v>14</v>
      </c>
      <c r="B150" s="65"/>
      <c r="C150" s="66"/>
      <c r="D150" s="65"/>
      <c r="E150" s="172"/>
      <c r="F150" s="65">
        <f>SUM(F141:F149)</f>
        <v>0</v>
      </c>
      <c r="G150" s="65"/>
      <c r="H150" s="78">
        <f>SUM(H141:H149)</f>
        <v>2186096</v>
      </c>
      <c r="I150" s="23">
        <f>SUM(I141:I149)</f>
        <v>2186096</v>
      </c>
      <c r="J150" s="7"/>
    </row>
    <row r="151" spans="1:10" ht="15.75" customHeight="1" x14ac:dyDescent="0.25">
      <c r="A151" s="69" t="s">
        <v>4</v>
      </c>
      <c r="B151" s="45" t="s">
        <v>13</v>
      </c>
      <c r="C151" s="58"/>
      <c r="D151" s="59"/>
      <c r="E151" s="171"/>
      <c r="F151" s="59"/>
      <c r="G151" s="59"/>
      <c r="H151" s="76"/>
      <c r="I151" s="20"/>
      <c r="J151" s="7"/>
    </row>
    <row r="152" spans="1:10" x14ac:dyDescent="0.25">
      <c r="A152" s="70" t="s">
        <v>4</v>
      </c>
      <c r="B152" s="48">
        <v>20000</v>
      </c>
      <c r="C152" s="49" t="s">
        <v>12</v>
      </c>
      <c r="D152" s="48">
        <v>1</v>
      </c>
      <c r="E152" s="178"/>
      <c r="F152" s="48">
        <f>+E152*D152</f>
        <v>0</v>
      </c>
      <c r="G152" s="16" t="b">
        <f t="shared" si="14"/>
        <v>1</v>
      </c>
      <c r="H152" s="77">
        <v>629194</v>
      </c>
      <c r="I152" s="22">
        <v>629194</v>
      </c>
      <c r="J152" s="7"/>
    </row>
    <row r="153" spans="1:10" x14ac:dyDescent="0.25">
      <c r="A153" s="70" t="s">
        <v>4</v>
      </c>
      <c r="B153" s="50">
        <v>20000</v>
      </c>
      <c r="C153" s="51" t="s">
        <v>11</v>
      </c>
      <c r="D153" s="50">
        <v>1</v>
      </c>
      <c r="E153" s="178"/>
      <c r="F153" s="48">
        <f t="shared" ref="F153:F160" si="16">+E153*D153</f>
        <v>0</v>
      </c>
      <c r="G153" s="16" t="b">
        <f t="shared" si="14"/>
        <v>1</v>
      </c>
      <c r="H153" s="77">
        <v>176143</v>
      </c>
      <c r="I153" s="22">
        <v>176143</v>
      </c>
      <c r="J153" s="7"/>
    </row>
    <row r="154" spans="1:10" x14ac:dyDescent="0.25">
      <c r="A154" s="70" t="s">
        <v>4</v>
      </c>
      <c r="B154" s="48">
        <v>20000</v>
      </c>
      <c r="C154" s="49" t="s">
        <v>10</v>
      </c>
      <c r="D154" s="48">
        <v>1</v>
      </c>
      <c r="E154" s="178"/>
      <c r="F154" s="48">
        <f t="shared" si="16"/>
        <v>0</v>
      </c>
      <c r="G154" s="16" t="b">
        <f t="shared" si="14"/>
        <v>1</v>
      </c>
      <c r="H154" s="77">
        <v>268889</v>
      </c>
      <c r="I154" s="22">
        <v>268889</v>
      </c>
      <c r="J154" s="7"/>
    </row>
    <row r="155" spans="1:10" x14ac:dyDescent="0.25">
      <c r="A155" s="70" t="s">
        <v>4</v>
      </c>
      <c r="B155" s="50">
        <v>20000</v>
      </c>
      <c r="C155" s="51" t="s">
        <v>9</v>
      </c>
      <c r="D155" s="50">
        <v>1</v>
      </c>
      <c r="E155" s="178"/>
      <c r="F155" s="48">
        <f t="shared" si="16"/>
        <v>0</v>
      </c>
      <c r="G155" s="16" t="b">
        <f t="shared" si="14"/>
        <v>1</v>
      </c>
      <c r="H155" s="77">
        <v>226537</v>
      </c>
      <c r="I155" s="22">
        <v>226537</v>
      </c>
      <c r="J155" s="7"/>
    </row>
    <row r="156" spans="1:10" x14ac:dyDescent="0.25">
      <c r="A156" s="70" t="s">
        <v>4</v>
      </c>
      <c r="B156" s="48">
        <v>20000</v>
      </c>
      <c r="C156" s="49" t="s">
        <v>8</v>
      </c>
      <c r="D156" s="48">
        <v>1</v>
      </c>
      <c r="E156" s="178"/>
      <c r="F156" s="48">
        <f t="shared" si="16"/>
        <v>0</v>
      </c>
      <c r="G156" s="16" t="b">
        <f t="shared" si="14"/>
        <v>1</v>
      </c>
      <c r="H156" s="77">
        <v>250000</v>
      </c>
      <c r="I156" s="22">
        <v>250000</v>
      </c>
      <c r="J156" s="7"/>
    </row>
    <row r="157" spans="1:10" x14ac:dyDescent="0.25">
      <c r="A157" s="70" t="s">
        <v>4</v>
      </c>
      <c r="B157" s="50">
        <v>20000</v>
      </c>
      <c r="C157" s="51" t="s">
        <v>7</v>
      </c>
      <c r="D157" s="50">
        <v>1</v>
      </c>
      <c r="E157" s="178"/>
      <c r="F157" s="48">
        <f t="shared" si="16"/>
        <v>0</v>
      </c>
      <c r="G157" s="16" t="b">
        <f t="shared" si="14"/>
        <v>1</v>
      </c>
      <c r="H157" s="77">
        <v>142333</v>
      </c>
      <c r="I157" s="22">
        <v>142333</v>
      </c>
      <c r="J157" s="7"/>
    </row>
    <row r="158" spans="1:10" ht="15.75" customHeight="1" x14ac:dyDescent="0.25">
      <c r="A158" s="70" t="s">
        <v>4</v>
      </c>
      <c r="B158" s="48">
        <v>20000</v>
      </c>
      <c r="C158" s="49" t="s">
        <v>6</v>
      </c>
      <c r="D158" s="48">
        <v>1</v>
      </c>
      <c r="E158" s="178"/>
      <c r="F158" s="48">
        <f t="shared" si="16"/>
        <v>0</v>
      </c>
      <c r="G158" s="16" t="b">
        <f t="shared" si="14"/>
        <v>1</v>
      </c>
      <c r="H158" s="77">
        <v>156667</v>
      </c>
      <c r="I158" s="22">
        <v>156667</v>
      </c>
      <c r="J158" s="7"/>
    </row>
    <row r="159" spans="1:10" x14ac:dyDescent="0.25">
      <c r="A159" s="70" t="s">
        <v>4</v>
      </c>
      <c r="B159" s="50">
        <v>20000</v>
      </c>
      <c r="C159" s="51" t="s">
        <v>5</v>
      </c>
      <c r="D159" s="50">
        <v>1</v>
      </c>
      <c r="E159" s="178"/>
      <c r="F159" s="48">
        <f t="shared" si="16"/>
        <v>0</v>
      </c>
      <c r="G159" s="16" t="b">
        <f t="shared" si="14"/>
        <v>1</v>
      </c>
      <c r="H159" s="77">
        <v>116333</v>
      </c>
      <c r="I159" s="22">
        <v>116333</v>
      </c>
      <c r="J159" s="7"/>
    </row>
    <row r="160" spans="1:10" x14ac:dyDescent="0.25">
      <c r="A160" s="70" t="s">
        <v>4</v>
      </c>
      <c r="B160" s="48">
        <v>20000</v>
      </c>
      <c r="C160" s="49" t="s">
        <v>3</v>
      </c>
      <c r="D160" s="48">
        <v>1</v>
      </c>
      <c r="E160" s="178"/>
      <c r="F160" s="48">
        <f t="shared" si="16"/>
        <v>0</v>
      </c>
      <c r="G160" s="16" t="b">
        <f t="shared" si="14"/>
        <v>1</v>
      </c>
      <c r="H160" s="77">
        <v>220000</v>
      </c>
      <c r="I160" s="22">
        <v>220000</v>
      </c>
      <c r="J160" s="7"/>
    </row>
    <row r="161" spans="1:10" ht="15.75" customHeight="1" thickBot="1" x14ac:dyDescent="0.3">
      <c r="A161" s="52" t="s">
        <v>2</v>
      </c>
      <c r="B161" s="53"/>
      <c r="C161" s="53"/>
      <c r="D161" s="53"/>
      <c r="E161" s="169"/>
      <c r="F161" s="53">
        <f>SUM(F152:F160)</f>
        <v>0</v>
      </c>
      <c r="G161" s="73"/>
      <c r="H161" s="80">
        <f>SUM(H152:H160)</f>
        <v>2186096</v>
      </c>
      <c r="I161" s="80">
        <f>SUM(I152:I160)</f>
        <v>2186096</v>
      </c>
      <c r="J161" s="7"/>
    </row>
    <row r="162" spans="1:10" ht="15.75" customHeight="1" x14ac:dyDescent="0.25">
      <c r="A162" s="55" t="s">
        <v>1</v>
      </c>
      <c r="B162" s="56"/>
      <c r="C162" s="56"/>
      <c r="D162" s="56"/>
      <c r="E162" s="56"/>
      <c r="F162" s="56">
        <f>+F161+F150</f>
        <v>0</v>
      </c>
      <c r="G162" s="74"/>
      <c r="H162" s="81"/>
      <c r="I162" s="36">
        <f>+I161+I150</f>
        <v>4372192</v>
      </c>
      <c r="J162" s="7"/>
    </row>
    <row r="163" spans="1:10" ht="15.75" thickBot="1" x14ac:dyDescent="0.3">
      <c r="A163" s="71" t="s">
        <v>0</v>
      </c>
      <c r="B163" s="72"/>
      <c r="C163" s="72"/>
      <c r="D163" s="72"/>
      <c r="E163" s="72"/>
      <c r="F163" s="72">
        <f>+F162+F138+F107+F65</f>
        <v>0</v>
      </c>
      <c r="G163" s="75"/>
      <c r="H163" s="82"/>
      <c r="I163" s="34">
        <f>+I162+I138+I107+I65</f>
        <v>81166051</v>
      </c>
      <c r="J163" s="7"/>
    </row>
  </sheetData>
  <sheetProtection sheet="1" objects="1" scenarios="1"/>
  <mergeCells count="2">
    <mergeCell ref="H2:I2"/>
    <mergeCell ref="A1:I1"/>
  </mergeCells>
  <hyperlinks>
    <hyperlink ref="J1" location="Resumen!A1" display="◀ Regresar Pagina Resumen" xr:uid="{81513238-04FC-4226-9A4D-18EC706EB764}"/>
  </hyperlink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02C6-2DD0-405D-B85A-434DB7F5A38A}">
  <sheetPr>
    <tabColor rgb="FF7030A0"/>
  </sheetPr>
  <dimension ref="A1:J47"/>
  <sheetViews>
    <sheetView showGridLines="0" zoomScaleNormal="100" workbookViewId="0">
      <pane ySplit="3" topLeftCell="A4" activePane="bottomLeft" state="frozen"/>
      <selection pane="bottomLeft" activeCell="C29" sqref="C29"/>
    </sheetView>
  </sheetViews>
  <sheetFormatPr baseColWidth="10" defaultColWidth="8.5703125" defaultRowHeight="15" x14ac:dyDescent="0.25"/>
  <cols>
    <col min="1" max="1" width="12" customWidth="1"/>
    <col min="2" max="2" width="10" customWidth="1"/>
    <col min="3" max="3" width="35.5703125" customWidth="1"/>
    <col min="4" max="4" width="16.85546875" customWidth="1"/>
    <col min="5" max="6" width="16" customWidth="1"/>
    <col min="7" max="7" width="16.5703125" customWidth="1"/>
    <col min="8" max="8" width="16" customWidth="1"/>
    <col min="9" max="9" width="10" customWidth="1"/>
    <col min="10" max="10" width="27.5703125" customWidth="1"/>
  </cols>
  <sheetData>
    <row r="1" spans="1:10" ht="25.5" customHeight="1" x14ac:dyDescent="0.25">
      <c r="A1" s="207" t="s">
        <v>251</v>
      </c>
      <c r="B1" s="208"/>
      <c r="C1" s="208"/>
      <c r="D1" s="208"/>
      <c r="E1" s="208"/>
      <c r="F1" s="208"/>
      <c r="G1" s="208"/>
      <c r="H1" s="208"/>
      <c r="I1" s="209"/>
      <c r="J1" s="143" t="s">
        <v>249</v>
      </c>
    </row>
    <row r="2" spans="1:10" ht="17.25" thickBot="1" x14ac:dyDescent="0.3">
      <c r="A2" s="205"/>
      <c r="B2" s="206"/>
      <c r="C2" s="206"/>
      <c r="D2" s="206"/>
      <c r="E2" s="206"/>
      <c r="F2" s="206"/>
      <c r="G2" s="206"/>
      <c r="H2" s="199" t="s">
        <v>100</v>
      </c>
      <c r="I2" s="204"/>
    </row>
    <row r="3" spans="1:10" ht="42" customHeight="1" x14ac:dyDescent="0.25">
      <c r="A3" s="90" t="s">
        <v>71</v>
      </c>
      <c r="B3" s="91" t="s">
        <v>70</v>
      </c>
      <c r="C3" s="91" t="s">
        <v>69</v>
      </c>
      <c r="D3" s="91" t="s">
        <v>101</v>
      </c>
      <c r="E3" s="91" t="s">
        <v>102</v>
      </c>
      <c r="F3" s="92" t="s">
        <v>67</v>
      </c>
      <c r="G3" s="92" t="s">
        <v>254</v>
      </c>
      <c r="H3" s="92" t="s">
        <v>103</v>
      </c>
      <c r="I3" s="92" t="s">
        <v>67</v>
      </c>
    </row>
    <row r="4" spans="1:10" ht="16.5" customHeight="1" x14ac:dyDescent="0.25">
      <c r="A4" s="93" t="s">
        <v>94</v>
      </c>
      <c r="B4" s="100" t="s">
        <v>99</v>
      </c>
      <c r="C4" s="50" t="s">
        <v>12</v>
      </c>
      <c r="D4" s="51">
        <v>2</v>
      </c>
      <c r="E4" s="161"/>
      <c r="F4" s="50">
        <f>+E4*D4</f>
        <v>0</v>
      </c>
      <c r="G4" s="104" t="b">
        <f>+E4&lt;=H4</f>
        <v>1</v>
      </c>
      <c r="H4" s="105">
        <v>89641</v>
      </c>
      <c r="I4" s="106">
        <v>179282</v>
      </c>
      <c r="J4" s="101"/>
    </row>
    <row r="5" spans="1:10" ht="15" customHeight="1" x14ac:dyDescent="0.25">
      <c r="A5" s="93" t="s">
        <v>94</v>
      </c>
      <c r="B5" s="100" t="s">
        <v>99</v>
      </c>
      <c r="C5" s="48" t="s">
        <v>11</v>
      </c>
      <c r="D5" s="49">
        <v>2</v>
      </c>
      <c r="E5" s="161"/>
      <c r="F5" s="48">
        <f t="shared" ref="F5:F11" si="0">+E5*D5</f>
        <v>0</v>
      </c>
      <c r="G5" s="104" t="b">
        <f t="shared" ref="G5:G11" si="1">+E5&lt;=H5</f>
        <v>1</v>
      </c>
      <c r="H5" s="105">
        <v>125337</v>
      </c>
      <c r="I5" s="106">
        <v>250674</v>
      </c>
      <c r="J5" s="101"/>
    </row>
    <row r="6" spans="1:10" ht="15" customHeight="1" x14ac:dyDescent="0.25">
      <c r="A6" s="93" t="s">
        <v>94</v>
      </c>
      <c r="B6" s="100" t="s">
        <v>99</v>
      </c>
      <c r="C6" s="50" t="s">
        <v>80</v>
      </c>
      <c r="D6" s="51">
        <v>2</v>
      </c>
      <c r="E6" s="161"/>
      <c r="F6" s="50">
        <f t="shared" si="0"/>
        <v>0</v>
      </c>
      <c r="G6" s="104" t="b">
        <f t="shared" si="1"/>
        <v>1</v>
      </c>
      <c r="H6" s="105">
        <v>185965</v>
      </c>
      <c r="I6" s="106">
        <v>371930</v>
      </c>
      <c r="J6" s="101"/>
    </row>
    <row r="7" spans="1:10" ht="15" customHeight="1" x14ac:dyDescent="0.25">
      <c r="A7" s="93" t="s">
        <v>94</v>
      </c>
      <c r="B7" s="100" t="s">
        <v>99</v>
      </c>
      <c r="C7" s="48" t="s">
        <v>98</v>
      </c>
      <c r="D7" s="49">
        <v>2</v>
      </c>
      <c r="E7" s="161"/>
      <c r="F7" s="48">
        <f t="shared" si="0"/>
        <v>0</v>
      </c>
      <c r="G7" s="104" t="b">
        <f t="shared" si="1"/>
        <v>1</v>
      </c>
      <c r="H7" s="105">
        <v>139226</v>
      </c>
      <c r="I7" s="106">
        <v>278452</v>
      </c>
      <c r="J7" s="101"/>
    </row>
    <row r="8" spans="1:10" ht="15" customHeight="1" x14ac:dyDescent="0.25">
      <c r="A8" s="93" t="s">
        <v>94</v>
      </c>
      <c r="B8" s="100" t="s">
        <v>99</v>
      </c>
      <c r="C8" s="50" t="s">
        <v>97</v>
      </c>
      <c r="D8" s="51">
        <v>2</v>
      </c>
      <c r="E8" s="161"/>
      <c r="F8" s="50">
        <f t="shared" si="0"/>
        <v>0</v>
      </c>
      <c r="G8" s="104" t="b">
        <f t="shared" si="1"/>
        <v>1</v>
      </c>
      <c r="H8" s="105">
        <v>109743</v>
      </c>
      <c r="I8" s="106">
        <v>219486</v>
      </c>
      <c r="J8" s="101"/>
    </row>
    <row r="9" spans="1:10" ht="15" customHeight="1" x14ac:dyDescent="0.25">
      <c r="A9" s="93" t="s">
        <v>94</v>
      </c>
      <c r="B9" s="100" t="s">
        <v>99</v>
      </c>
      <c r="C9" s="48" t="s">
        <v>96</v>
      </c>
      <c r="D9" s="49">
        <v>2</v>
      </c>
      <c r="E9" s="161"/>
      <c r="F9" s="48">
        <f t="shared" si="0"/>
        <v>0</v>
      </c>
      <c r="G9" s="104" t="b">
        <f t="shared" si="1"/>
        <v>1</v>
      </c>
      <c r="H9" s="105">
        <v>77261</v>
      </c>
      <c r="I9" s="106">
        <v>154522</v>
      </c>
      <c r="J9" s="101"/>
    </row>
    <row r="10" spans="1:10" ht="15" customHeight="1" x14ac:dyDescent="0.25">
      <c r="A10" s="93" t="s">
        <v>94</v>
      </c>
      <c r="B10" s="100" t="s">
        <v>99</v>
      </c>
      <c r="C10" s="50" t="s">
        <v>85</v>
      </c>
      <c r="D10" s="51">
        <v>2</v>
      </c>
      <c r="E10" s="161"/>
      <c r="F10" s="50">
        <f t="shared" si="0"/>
        <v>0</v>
      </c>
      <c r="G10" s="104" t="b">
        <f t="shared" si="1"/>
        <v>1</v>
      </c>
      <c r="H10" s="105">
        <v>161965</v>
      </c>
      <c r="I10" s="106">
        <v>323930</v>
      </c>
      <c r="J10" s="101"/>
    </row>
    <row r="11" spans="1:10" ht="15" customHeight="1" x14ac:dyDescent="0.25">
      <c r="A11" s="93" t="s">
        <v>94</v>
      </c>
      <c r="B11" s="100" t="s">
        <v>99</v>
      </c>
      <c r="C11" s="48" t="s">
        <v>9</v>
      </c>
      <c r="D11" s="49">
        <v>2</v>
      </c>
      <c r="E11" s="161"/>
      <c r="F11" s="48">
        <f t="shared" si="0"/>
        <v>0</v>
      </c>
      <c r="G11" s="104" t="b">
        <f t="shared" si="1"/>
        <v>1</v>
      </c>
      <c r="H11" s="105">
        <v>196858</v>
      </c>
      <c r="I11" s="106">
        <v>393716</v>
      </c>
      <c r="J11" s="101"/>
    </row>
    <row r="12" spans="1:10" ht="15" customHeight="1" x14ac:dyDescent="0.25">
      <c r="A12" s="210" t="s">
        <v>95</v>
      </c>
      <c r="B12" s="211"/>
      <c r="C12" s="211"/>
      <c r="D12" s="212"/>
      <c r="E12" s="162"/>
      <c r="F12" s="94">
        <f>SUM(F4:F11)</f>
        <v>0</v>
      </c>
      <c r="G12" s="94"/>
      <c r="H12" s="107">
        <f>SUM(H4:H11)</f>
        <v>1085996</v>
      </c>
      <c r="I12" s="107">
        <f>SUM(I4:I11)</f>
        <v>2171992</v>
      </c>
      <c r="J12" s="101"/>
    </row>
    <row r="13" spans="1:10" ht="15.75" thickBot="1" x14ac:dyDescent="0.3">
      <c r="A13" s="95"/>
      <c r="E13" s="163"/>
      <c r="F13" s="96"/>
      <c r="G13" s="96"/>
      <c r="H13" s="109"/>
      <c r="I13" s="110"/>
      <c r="J13" s="101"/>
    </row>
    <row r="14" spans="1:10" ht="15" customHeight="1" x14ac:dyDescent="0.25">
      <c r="A14" s="115" t="s">
        <v>94</v>
      </c>
      <c r="B14" s="116" t="s">
        <v>93</v>
      </c>
      <c r="C14" s="50" t="s">
        <v>12</v>
      </c>
      <c r="D14" s="51">
        <v>2</v>
      </c>
      <c r="E14" s="161"/>
      <c r="F14" s="50">
        <f>+E14*D14</f>
        <v>0</v>
      </c>
      <c r="G14" s="104" t="b">
        <f t="shared" ref="G14:G37" si="2">+E14&lt;=H14</f>
        <v>1</v>
      </c>
      <c r="H14" s="105">
        <v>89641</v>
      </c>
      <c r="I14" s="106">
        <v>179282</v>
      </c>
      <c r="J14" s="101"/>
    </row>
    <row r="15" spans="1:10" ht="15" customHeight="1" x14ac:dyDescent="0.25">
      <c r="A15" s="93" t="s">
        <v>94</v>
      </c>
      <c r="B15" s="100" t="s">
        <v>93</v>
      </c>
      <c r="C15" s="48" t="s">
        <v>11</v>
      </c>
      <c r="D15" s="49">
        <v>2</v>
      </c>
      <c r="E15" s="161"/>
      <c r="F15" s="48">
        <f t="shared" ref="F15:F21" si="3">+E15*D15</f>
        <v>0</v>
      </c>
      <c r="G15" s="104" t="b">
        <f t="shared" si="2"/>
        <v>1</v>
      </c>
      <c r="H15" s="105">
        <v>125337</v>
      </c>
      <c r="I15" s="106">
        <v>250674</v>
      </c>
      <c r="J15" s="101"/>
    </row>
    <row r="16" spans="1:10" ht="15" customHeight="1" x14ac:dyDescent="0.25">
      <c r="A16" s="93" t="s">
        <v>94</v>
      </c>
      <c r="B16" s="100" t="s">
        <v>93</v>
      </c>
      <c r="C16" s="50" t="s">
        <v>92</v>
      </c>
      <c r="D16" s="51">
        <v>2</v>
      </c>
      <c r="E16" s="161"/>
      <c r="F16" s="50">
        <f t="shared" si="3"/>
        <v>0</v>
      </c>
      <c r="G16" s="104" t="b">
        <f t="shared" si="2"/>
        <v>1</v>
      </c>
      <c r="H16" s="105">
        <v>626826</v>
      </c>
      <c r="I16" s="106">
        <v>1253652</v>
      </c>
      <c r="J16" s="101"/>
    </row>
    <row r="17" spans="1:10" ht="15" customHeight="1" x14ac:dyDescent="0.25">
      <c r="A17" s="93" t="s">
        <v>94</v>
      </c>
      <c r="B17" s="100" t="s">
        <v>93</v>
      </c>
      <c r="C17" s="48" t="s">
        <v>85</v>
      </c>
      <c r="D17" s="49">
        <v>2</v>
      </c>
      <c r="E17" s="161"/>
      <c r="F17" s="48">
        <f t="shared" si="3"/>
        <v>0</v>
      </c>
      <c r="G17" s="104" t="b">
        <f t="shared" si="2"/>
        <v>1</v>
      </c>
      <c r="H17" s="105">
        <v>161965</v>
      </c>
      <c r="I17" s="106">
        <v>323930</v>
      </c>
      <c r="J17" s="101"/>
    </row>
    <row r="18" spans="1:10" ht="15" customHeight="1" x14ac:dyDescent="0.25">
      <c r="A18" s="93" t="s">
        <v>94</v>
      </c>
      <c r="B18" s="100" t="s">
        <v>93</v>
      </c>
      <c r="C18" s="50" t="s">
        <v>91</v>
      </c>
      <c r="D18" s="51">
        <v>2</v>
      </c>
      <c r="E18" s="161"/>
      <c r="F18" s="50">
        <f t="shared" si="3"/>
        <v>0</v>
      </c>
      <c r="G18" s="104" t="b">
        <f t="shared" si="2"/>
        <v>1</v>
      </c>
      <c r="H18" s="105">
        <v>77711</v>
      </c>
      <c r="I18" s="106">
        <v>155422</v>
      </c>
      <c r="J18" s="101"/>
    </row>
    <row r="19" spans="1:10" ht="15" customHeight="1" x14ac:dyDescent="0.25">
      <c r="A19" s="93" t="s">
        <v>94</v>
      </c>
      <c r="B19" s="100" t="s">
        <v>93</v>
      </c>
      <c r="C19" s="48" t="s">
        <v>90</v>
      </c>
      <c r="D19" s="49">
        <v>2</v>
      </c>
      <c r="E19" s="161"/>
      <c r="F19" s="48">
        <f t="shared" si="3"/>
        <v>0</v>
      </c>
      <c r="G19" s="104" t="b">
        <f t="shared" si="2"/>
        <v>1</v>
      </c>
      <c r="H19" s="105">
        <v>69711</v>
      </c>
      <c r="I19" s="106">
        <v>139422</v>
      </c>
      <c r="J19" s="101"/>
    </row>
    <row r="20" spans="1:10" ht="15" customHeight="1" x14ac:dyDescent="0.25">
      <c r="A20" s="93" t="s">
        <v>94</v>
      </c>
      <c r="B20" s="100" t="s">
        <v>93</v>
      </c>
      <c r="C20" s="50" t="s">
        <v>89</v>
      </c>
      <c r="D20" s="51">
        <v>2</v>
      </c>
      <c r="E20" s="161"/>
      <c r="F20" s="50">
        <f t="shared" si="3"/>
        <v>0</v>
      </c>
      <c r="G20" s="104" t="b">
        <f t="shared" si="2"/>
        <v>1</v>
      </c>
      <c r="H20" s="105">
        <v>69711</v>
      </c>
      <c r="I20" s="106">
        <v>139422</v>
      </c>
      <c r="J20" s="101"/>
    </row>
    <row r="21" spans="1:10" ht="15" customHeight="1" x14ac:dyDescent="0.25">
      <c r="A21" s="93" t="s">
        <v>94</v>
      </c>
      <c r="B21" s="100" t="s">
        <v>93</v>
      </c>
      <c r="C21" s="48" t="s">
        <v>86</v>
      </c>
      <c r="D21" s="49">
        <v>2</v>
      </c>
      <c r="E21" s="161"/>
      <c r="F21" s="48">
        <f t="shared" si="3"/>
        <v>0</v>
      </c>
      <c r="G21" s="104" t="b">
        <f t="shared" si="2"/>
        <v>1</v>
      </c>
      <c r="H21" s="105">
        <v>100726</v>
      </c>
      <c r="I21" s="106">
        <v>201452</v>
      </c>
      <c r="J21" s="101"/>
    </row>
    <row r="22" spans="1:10" ht="15" customHeight="1" thickBot="1" x14ac:dyDescent="0.3">
      <c r="A22" s="201" t="s">
        <v>88</v>
      </c>
      <c r="B22" s="202"/>
      <c r="C22" s="202"/>
      <c r="D22" s="203"/>
      <c r="E22" s="164"/>
      <c r="F22" s="114">
        <f>SUM(F14:F21)</f>
        <v>0</v>
      </c>
      <c r="G22" s="114"/>
      <c r="H22" s="107">
        <f>SUM(H14:H21)</f>
        <v>1321628</v>
      </c>
      <c r="I22" s="107">
        <f>SUM(I14:I21)</f>
        <v>2643256</v>
      </c>
      <c r="J22" s="101"/>
    </row>
    <row r="23" spans="1:10" ht="15.75" thickBot="1" x14ac:dyDescent="0.3">
      <c r="A23" s="95"/>
      <c r="E23" s="163"/>
      <c r="F23" s="96"/>
      <c r="G23" s="96"/>
      <c r="H23" s="109"/>
      <c r="I23" s="110"/>
      <c r="J23" s="101"/>
    </row>
    <row r="24" spans="1:10" ht="15" customHeight="1" x14ac:dyDescent="0.25">
      <c r="A24" s="112" t="s">
        <v>82</v>
      </c>
      <c r="B24" s="113" t="s">
        <v>87</v>
      </c>
      <c r="C24" s="50" t="s">
        <v>12</v>
      </c>
      <c r="D24" s="51">
        <v>2</v>
      </c>
      <c r="E24" s="161"/>
      <c r="F24" s="50">
        <f>+E24*D24</f>
        <v>0</v>
      </c>
      <c r="G24" s="104" t="b">
        <f t="shared" si="2"/>
        <v>1</v>
      </c>
      <c r="H24" s="105">
        <v>87055</v>
      </c>
      <c r="I24" s="106">
        <v>174110</v>
      </c>
      <c r="J24" s="101"/>
    </row>
    <row r="25" spans="1:10" ht="15" customHeight="1" x14ac:dyDescent="0.25">
      <c r="A25" s="97" t="s">
        <v>82</v>
      </c>
      <c r="B25" s="15" t="s">
        <v>87</v>
      </c>
      <c r="C25" s="48" t="s">
        <v>11</v>
      </c>
      <c r="D25" s="49">
        <v>2</v>
      </c>
      <c r="E25" s="161"/>
      <c r="F25" s="48">
        <f t="shared" ref="F25:F29" si="4">+E25*D25</f>
        <v>0</v>
      </c>
      <c r="G25" s="104" t="b">
        <f t="shared" si="2"/>
        <v>1</v>
      </c>
      <c r="H25" s="105">
        <v>122572</v>
      </c>
      <c r="I25" s="106">
        <v>245144</v>
      </c>
      <c r="J25" s="101"/>
    </row>
    <row r="26" spans="1:10" ht="15" customHeight="1" x14ac:dyDescent="0.25">
      <c r="A26" s="97" t="s">
        <v>82</v>
      </c>
      <c r="B26" s="15" t="s">
        <v>87</v>
      </c>
      <c r="C26" s="50" t="s">
        <v>86</v>
      </c>
      <c r="D26" s="51">
        <v>2</v>
      </c>
      <c r="E26" s="161"/>
      <c r="F26" s="50">
        <f t="shared" si="4"/>
        <v>0</v>
      </c>
      <c r="G26" s="104" t="b">
        <f t="shared" si="2"/>
        <v>1</v>
      </c>
      <c r="H26" s="105">
        <v>98297</v>
      </c>
      <c r="I26" s="106">
        <v>196594</v>
      </c>
      <c r="J26" s="101"/>
    </row>
    <row r="27" spans="1:10" ht="15" customHeight="1" x14ac:dyDescent="0.25">
      <c r="A27" s="97" t="s">
        <v>82</v>
      </c>
      <c r="B27" s="15" t="s">
        <v>87</v>
      </c>
      <c r="C27" s="48" t="s">
        <v>85</v>
      </c>
      <c r="D27" s="49">
        <v>2</v>
      </c>
      <c r="E27" s="161"/>
      <c r="F27" s="48">
        <f t="shared" si="4"/>
        <v>0</v>
      </c>
      <c r="G27" s="104" t="b">
        <f t="shared" si="2"/>
        <v>1</v>
      </c>
      <c r="H27" s="105">
        <v>157086</v>
      </c>
      <c r="I27" s="106">
        <v>314172</v>
      </c>
      <c r="J27" s="101"/>
    </row>
    <row r="28" spans="1:10" ht="15" customHeight="1" x14ac:dyDescent="0.25">
      <c r="A28" s="97" t="s">
        <v>82</v>
      </c>
      <c r="B28" s="15" t="s">
        <v>87</v>
      </c>
      <c r="C28" s="50" t="s">
        <v>79</v>
      </c>
      <c r="D28" s="51">
        <v>2</v>
      </c>
      <c r="E28" s="161"/>
      <c r="F28" s="50">
        <f t="shared" si="4"/>
        <v>0</v>
      </c>
      <c r="G28" s="104" t="b">
        <f t="shared" si="2"/>
        <v>1</v>
      </c>
      <c r="H28" s="105">
        <v>244258</v>
      </c>
      <c r="I28" s="106">
        <v>488516</v>
      </c>
      <c r="J28" s="101"/>
    </row>
    <row r="29" spans="1:10" ht="15" customHeight="1" x14ac:dyDescent="0.25">
      <c r="A29" s="97" t="s">
        <v>82</v>
      </c>
      <c r="B29" s="15" t="s">
        <v>87</v>
      </c>
      <c r="C29" s="48" t="s">
        <v>84</v>
      </c>
      <c r="D29" s="49">
        <v>2</v>
      </c>
      <c r="E29" s="161"/>
      <c r="F29" s="48">
        <f t="shared" si="4"/>
        <v>0</v>
      </c>
      <c r="G29" s="104" t="b">
        <f t="shared" si="2"/>
        <v>1</v>
      </c>
      <c r="H29" s="105">
        <v>158773</v>
      </c>
      <c r="I29" s="106">
        <v>317546</v>
      </c>
      <c r="J29" s="101"/>
    </row>
    <row r="30" spans="1:10" ht="15" customHeight="1" thickBot="1" x14ac:dyDescent="0.3">
      <c r="A30" s="201" t="s">
        <v>83</v>
      </c>
      <c r="B30" s="202"/>
      <c r="C30" s="202"/>
      <c r="D30" s="203"/>
      <c r="E30" s="164"/>
      <c r="F30" s="114">
        <f>SUM(F24:F29)</f>
        <v>0</v>
      </c>
      <c r="G30" s="114"/>
      <c r="H30" s="107">
        <f>SUM(H24:H29)</f>
        <v>868041</v>
      </c>
      <c r="I30" s="107">
        <f>SUM(I24:I29)</f>
        <v>1736082</v>
      </c>
      <c r="J30" s="101"/>
    </row>
    <row r="31" spans="1:10" ht="15.75" thickBot="1" x14ac:dyDescent="0.3">
      <c r="A31" s="95"/>
      <c r="E31" s="163"/>
      <c r="F31" s="96"/>
      <c r="G31" s="96"/>
      <c r="H31" s="109"/>
      <c r="I31" s="110"/>
      <c r="J31" s="101"/>
    </row>
    <row r="32" spans="1:10" ht="15" customHeight="1" x14ac:dyDescent="0.25">
      <c r="A32" s="112" t="s">
        <v>82</v>
      </c>
      <c r="B32" s="113" t="s">
        <v>81</v>
      </c>
      <c r="C32" s="50" t="s">
        <v>12</v>
      </c>
      <c r="D32" s="51">
        <v>2</v>
      </c>
      <c r="E32" s="161"/>
      <c r="F32" s="50">
        <f>+E32*D32</f>
        <v>0</v>
      </c>
      <c r="G32" s="104" t="b">
        <f t="shared" si="2"/>
        <v>1</v>
      </c>
      <c r="H32" s="105">
        <v>87055</v>
      </c>
      <c r="I32" s="106">
        <v>174110</v>
      </c>
      <c r="J32" s="101"/>
    </row>
    <row r="33" spans="1:10" ht="15" customHeight="1" x14ac:dyDescent="0.25">
      <c r="A33" s="97" t="s">
        <v>82</v>
      </c>
      <c r="B33" s="15" t="s">
        <v>81</v>
      </c>
      <c r="C33" s="48" t="s">
        <v>11</v>
      </c>
      <c r="D33" s="49">
        <v>2</v>
      </c>
      <c r="E33" s="161"/>
      <c r="F33" s="48">
        <f t="shared" ref="F33:F37" si="5">+E33*D33</f>
        <v>0</v>
      </c>
      <c r="G33" s="104" t="b">
        <f t="shared" si="2"/>
        <v>1</v>
      </c>
      <c r="H33" s="105">
        <v>122572</v>
      </c>
      <c r="I33" s="106">
        <v>245144</v>
      </c>
      <c r="J33" s="101"/>
    </row>
    <row r="34" spans="1:10" ht="15" customHeight="1" x14ac:dyDescent="0.25">
      <c r="A34" s="97" t="s">
        <v>82</v>
      </c>
      <c r="B34" s="15" t="s">
        <v>81</v>
      </c>
      <c r="C34" s="50" t="s">
        <v>80</v>
      </c>
      <c r="D34" s="51">
        <v>2</v>
      </c>
      <c r="E34" s="161"/>
      <c r="F34" s="50">
        <f t="shared" si="5"/>
        <v>0</v>
      </c>
      <c r="G34" s="104" t="b">
        <f t="shared" si="2"/>
        <v>1</v>
      </c>
      <c r="H34" s="105">
        <v>181086</v>
      </c>
      <c r="I34" s="106">
        <v>362172</v>
      </c>
      <c r="J34" s="101"/>
    </row>
    <row r="35" spans="1:10" ht="15" customHeight="1" x14ac:dyDescent="0.25">
      <c r="A35" s="97" t="s">
        <v>82</v>
      </c>
      <c r="B35" s="15" t="s">
        <v>81</v>
      </c>
      <c r="C35" s="48" t="s">
        <v>79</v>
      </c>
      <c r="D35" s="49">
        <v>2</v>
      </c>
      <c r="E35" s="161"/>
      <c r="F35" s="48">
        <f t="shared" si="5"/>
        <v>0</v>
      </c>
      <c r="G35" s="104" t="b">
        <f t="shared" si="2"/>
        <v>1</v>
      </c>
      <c r="H35" s="105">
        <v>244258</v>
      </c>
      <c r="I35" s="106">
        <v>488516</v>
      </c>
      <c r="J35" s="101"/>
    </row>
    <row r="36" spans="1:10" ht="15" customHeight="1" x14ac:dyDescent="0.25">
      <c r="A36" s="97" t="s">
        <v>82</v>
      </c>
      <c r="B36" s="15" t="s">
        <v>81</v>
      </c>
      <c r="C36" s="50" t="s">
        <v>78</v>
      </c>
      <c r="D36" s="51">
        <v>2</v>
      </c>
      <c r="E36" s="161"/>
      <c r="F36" s="50">
        <f t="shared" si="5"/>
        <v>0</v>
      </c>
      <c r="G36" s="104" t="b">
        <f t="shared" si="2"/>
        <v>1</v>
      </c>
      <c r="H36" s="105">
        <v>98297</v>
      </c>
      <c r="I36" s="106">
        <v>196594</v>
      </c>
      <c r="J36" s="101"/>
    </row>
    <row r="37" spans="1:10" ht="15" customHeight="1" x14ac:dyDescent="0.25">
      <c r="A37" s="97" t="s">
        <v>82</v>
      </c>
      <c r="B37" s="15" t="s">
        <v>81</v>
      </c>
      <c r="C37" s="48" t="s">
        <v>77</v>
      </c>
      <c r="D37" s="49">
        <v>2</v>
      </c>
      <c r="E37" s="161"/>
      <c r="F37" s="48">
        <f t="shared" si="5"/>
        <v>0</v>
      </c>
      <c r="G37" s="104" t="b">
        <f t="shared" si="2"/>
        <v>1</v>
      </c>
      <c r="H37" s="105">
        <v>123650</v>
      </c>
      <c r="I37" s="106">
        <v>247300</v>
      </c>
      <c r="J37" s="101"/>
    </row>
    <row r="38" spans="1:10" ht="15" customHeight="1" thickBot="1" x14ac:dyDescent="0.3">
      <c r="A38" s="201" t="s">
        <v>76</v>
      </c>
      <c r="B38" s="202"/>
      <c r="C38" s="202"/>
      <c r="D38" s="203"/>
      <c r="E38" s="164">
        <f>SUM(E32:E37)</f>
        <v>0</v>
      </c>
      <c r="F38" s="114">
        <f>SUM(F32:F37)</f>
        <v>0</v>
      </c>
      <c r="G38" s="114"/>
      <c r="H38" s="107">
        <f>SUM(H32:H37)</f>
        <v>856918</v>
      </c>
      <c r="I38" s="108">
        <f>SUM(I32:I37)</f>
        <v>1713836</v>
      </c>
      <c r="J38" s="101"/>
    </row>
    <row r="39" spans="1:10" x14ac:dyDescent="0.25">
      <c r="A39" s="95"/>
      <c r="E39" s="163"/>
      <c r="F39" s="96"/>
      <c r="G39" s="96"/>
      <c r="H39" s="109"/>
      <c r="I39" s="110"/>
    </row>
    <row r="40" spans="1:10" x14ac:dyDescent="0.25">
      <c r="A40" s="95"/>
      <c r="E40" s="163"/>
      <c r="F40" s="96"/>
      <c r="G40" s="96"/>
      <c r="H40" s="109"/>
      <c r="I40" s="110"/>
    </row>
    <row r="41" spans="1:10" ht="31.5" customHeight="1" thickBot="1" x14ac:dyDescent="0.3">
      <c r="A41" s="98" t="s">
        <v>75</v>
      </c>
      <c r="B41" s="99"/>
      <c r="C41" s="99"/>
      <c r="D41" s="99"/>
      <c r="E41" s="165"/>
      <c r="F41" s="141">
        <f>+F38+F30+F22+F12</f>
        <v>0</v>
      </c>
      <c r="G41" s="117"/>
      <c r="H41" s="111"/>
      <c r="I41" s="142">
        <f>+I38+I30+I22+I12</f>
        <v>8265166</v>
      </c>
    </row>
    <row r="42" spans="1:10" ht="15" customHeight="1" x14ac:dyDescent="0.25">
      <c r="C42" s="89" t="s">
        <v>74</v>
      </c>
      <c r="D42" s="87"/>
      <c r="E42" s="163"/>
      <c r="I42" s="102">
        <f>+I12+I22</f>
        <v>4815248</v>
      </c>
    </row>
    <row r="43" spans="1:10" ht="15" customHeight="1" x14ac:dyDescent="0.25">
      <c r="C43" s="14" t="s">
        <v>73</v>
      </c>
      <c r="D43" s="87"/>
      <c r="E43" s="163"/>
      <c r="I43" s="13">
        <f>+I30+I38</f>
        <v>3449918</v>
      </c>
    </row>
    <row r="44" spans="1:10" x14ac:dyDescent="0.25">
      <c r="E44" s="163"/>
    </row>
    <row r="45" spans="1:10" ht="15" customHeight="1" x14ac:dyDescent="0.25">
      <c r="C45" s="12" t="s">
        <v>72</v>
      </c>
      <c r="D45" s="86"/>
      <c r="E45" s="166"/>
      <c r="F45" s="11"/>
      <c r="G45" s="11"/>
      <c r="H45" s="10">
        <f>+I41</f>
        <v>8265166</v>
      </c>
    </row>
    <row r="47" spans="1:10" x14ac:dyDescent="0.25">
      <c r="H47" s="101"/>
    </row>
  </sheetData>
  <sheetProtection sheet="1" objects="1" scenarios="1"/>
  <mergeCells count="7">
    <mergeCell ref="A30:D30"/>
    <mergeCell ref="A38:D38"/>
    <mergeCell ref="H2:I2"/>
    <mergeCell ref="A2:G2"/>
    <mergeCell ref="A1:I1"/>
    <mergeCell ref="A12:D12"/>
    <mergeCell ref="A22:D22"/>
  </mergeCells>
  <hyperlinks>
    <hyperlink ref="J1" location="Resumen!A1" display="◀ Regresar Pagina Resumen" xr:uid="{67092EAB-E12B-41F6-B160-A34A407ACE1D}"/>
  </hyperlink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757B3-9D11-4D2D-8C1A-B1C0541D519C}">
  <sheetPr>
    <tabColor theme="9" tint="0.39997558519241921"/>
  </sheetPr>
  <dimension ref="A1:I125"/>
  <sheetViews>
    <sheetView showGridLines="0" tabSelected="1" zoomScaleNormal="100" workbookViewId="0">
      <pane ySplit="3" topLeftCell="A15" activePane="bottomLeft" state="frozen"/>
      <selection pane="bottomLeft" activeCell="E30" sqref="E30"/>
    </sheetView>
  </sheetViews>
  <sheetFormatPr baseColWidth="10" defaultColWidth="8.5703125" defaultRowHeight="15" x14ac:dyDescent="0.25"/>
  <cols>
    <col min="1" max="1" width="13" customWidth="1"/>
    <col min="2" max="2" width="38.5703125" customWidth="1"/>
    <col min="3" max="4" width="7" customWidth="1"/>
    <col min="5" max="6" width="18.5703125" customWidth="1"/>
    <col min="7" max="7" width="12.42578125" style="1" customWidth="1"/>
    <col min="8" max="8" width="26.42578125" customWidth="1"/>
    <col min="9" max="9" width="27.42578125" customWidth="1"/>
  </cols>
  <sheetData>
    <row r="1" spans="1:9" ht="30" customHeight="1" x14ac:dyDescent="0.25">
      <c r="A1" s="200" t="s">
        <v>252</v>
      </c>
      <c r="B1" s="200"/>
      <c r="C1" s="200"/>
      <c r="D1" s="200"/>
      <c r="E1" s="200"/>
      <c r="F1" s="200"/>
      <c r="G1" s="200"/>
      <c r="H1" s="200"/>
      <c r="I1" s="143" t="s">
        <v>249</v>
      </c>
    </row>
    <row r="2" spans="1:9" ht="18" customHeight="1" thickBot="1" x14ac:dyDescent="0.3">
      <c r="A2" s="213"/>
      <c r="B2" s="213"/>
      <c r="C2" s="213"/>
      <c r="D2" s="213"/>
      <c r="E2" s="213"/>
      <c r="F2" s="213"/>
      <c r="G2" s="213"/>
      <c r="H2" s="83" t="s">
        <v>100</v>
      </c>
    </row>
    <row r="3" spans="1:9" ht="31.5" customHeight="1" x14ac:dyDescent="0.25">
      <c r="A3" s="18" t="s">
        <v>71</v>
      </c>
      <c r="B3" s="19" t="s">
        <v>105</v>
      </c>
      <c r="C3" s="19" t="s">
        <v>106</v>
      </c>
      <c r="D3" s="19" t="s">
        <v>144</v>
      </c>
      <c r="E3" s="156" t="s">
        <v>102</v>
      </c>
      <c r="F3" s="92" t="s">
        <v>67</v>
      </c>
      <c r="G3" s="92" t="s">
        <v>254</v>
      </c>
      <c r="H3" s="92" t="s">
        <v>103</v>
      </c>
    </row>
    <row r="4" spans="1:9" ht="18" customHeight="1" x14ac:dyDescent="0.25">
      <c r="A4" s="28" t="s">
        <v>66</v>
      </c>
      <c r="B4" s="29"/>
      <c r="C4" s="29"/>
      <c r="D4" s="29"/>
      <c r="E4" s="157"/>
      <c r="F4" s="30"/>
      <c r="G4" s="17"/>
      <c r="H4" s="119"/>
    </row>
    <row r="5" spans="1:9" x14ac:dyDescent="0.25">
      <c r="A5" s="21" t="s">
        <v>48</v>
      </c>
      <c r="B5" s="6" t="s">
        <v>107</v>
      </c>
      <c r="C5" s="5" t="s">
        <v>108</v>
      </c>
      <c r="D5" s="5">
        <v>1</v>
      </c>
      <c r="E5" s="158"/>
      <c r="F5" s="40">
        <f>+E5*D5</f>
        <v>0</v>
      </c>
      <c r="G5" s="16" t="b">
        <f>+E5&lt;=H5</f>
        <v>1</v>
      </c>
      <c r="H5" s="120">
        <v>2188167</v>
      </c>
      <c r="I5" s="7"/>
    </row>
    <row r="6" spans="1:9" x14ac:dyDescent="0.25">
      <c r="A6" s="21" t="s">
        <v>48</v>
      </c>
      <c r="B6" s="4" t="s">
        <v>109</v>
      </c>
      <c r="C6" s="3" t="s">
        <v>110</v>
      </c>
      <c r="D6" s="5">
        <v>1</v>
      </c>
      <c r="E6" s="158"/>
      <c r="F6" s="40">
        <f t="shared" ref="F6:F33" si="0">+E6*D6</f>
        <v>0</v>
      </c>
      <c r="G6" s="16" t="b">
        <f t="shared" ref="G6:G69" si="1">+E6&lt;=H6</f>
        <v>1</v>
      </c>
      <c r="H6" s="120">
        <v>1317515</v>
      </c>
      <c r="I6" s="7"/>
    </row>
    <row r="7" spans="1:9" x14ac:dyDescent="0.25">
      <c r="A7" s="21" t="s">
        <v>48</v>
      </c>
      <c r="B7" s="6" t="s">
        <v>111</v>
      </c>
      <c r="C7" s="5" t="s">
        <v>108</v>
      </c>
      <c r="D7" s="5">
        <v>1</v>
      </c>
      <c r="E7" s="158"/>
      <c r="F7" s="40">
        <f t="shared" si="0"/>
        <v>0</v>
      </c>
      <c r="G7" s="16" t="b">
        <f t="shared" si="1"/>
        <v>1</v>
      </c>
      <c r="H7" s="120">
        <v>1806261</v>
      </c>
      <c r="I7" s="7"/>
    </row>
    <row r="8" spans="1:9" x14ac:dyDescent="0.25">
      <c r="A8" s="21" t="s">
        <v>48</v>
      </c>
      <c r="B8" s="4" t="s">
        <v>112</v>
      </c>
      <c r="C8" s="3" t="s">
        <v>108</v>
      </c>
      <c r="D8" s="5">
        <v>1</v>
      </c>
      <c r="E8" s="158"/>
      <c r="F8" s="40">
        <f t="shared" si="0"/>
        <v>0</v>
      </c>
      <c r="G8" s="16" t="b">
        <f t="shared" si="1"/>
        <v>1</v>
      </c>
      <c r="H8" s="120">
        <v>953559</v>
      </c>
      <c r="I8" s="7"/>
    </row>
    <row r="9" spans="1:9" x14ac:dyDescent="0.25">
      <c r="A9" s="21" t="s">
        <v>48</v>
      </c>
      <c r="B9" s="6" t="s">
        <v>113</v>
      </c>
      <c r="C9" s="5" t="s">
        <v>108</v>
      </c>
      <c r="D9" s="5">
        <v>1</v>
      </c>
      <c r="E9" s="158"/>
      <c r="F9" s="40">
        <f t="shared" si="0"/>
        <v>0</v>
      </c>
      <c r="G9" s="16" t="b">
        <f t="shared" si="1"/>
        <v>1</v>
      </c>
      <c r="H9" s="120">
        <v>1017570</v>
      </c>
      <c r="I9" s="7"/>
    </row>
    <row r="10" spans="1:9" x14ac:dyDescent="0.25">
      <c r="A10" s="21" t="s">
        <v>48</v>
      </c>
      <c r="B10" s="4" t="s">
        <v>114</v>
      </c>
      <c r="C10" s="3" t="s">
        <v>108</v>
      </c>
      <c r="D10" s="5">
        <v>1</v>
      </c>
      <c r="E10" s="158"/>
      <c r="F10" s="40">
        <f t="shared" si="0"/>
        <v>0</v>
      </c>
      <c r="G10" s="16" t="b">
        <f t="shared" si="1"/>
        <v>1</v>
      </c>
      <c r="H10" s="120">
        <v>1743871</v>
      </c>
      <c r="I10" s="7"/>
    </row>
    <row r="11" spans="1:9" x14ac:dyDescent="0.25">
      <c r="A11" s="21" t="s">
        <v>48</v>
      </c>
      <c r="B11" s="6" t="s">
        <v>115</v>
      </c>
      <c r="C11" s="5" t="s">
        <v>108</v>
      </c>
      <c r="D11" s="5">
        <v>1</v>
      </c>
      <c r="E11" s="158"/>
      <c r="F11" s="40">
        <f t="shared" si="0"/>
        <v>0</v>
      </c>
      <c r="G11" s="16" t="b">
        <f t="shared" si="1"/>
        <v>1</v>
      </c>
      <c r="H11" s="120">
        <v>1827906</v>
      </c>
      <c r="I11" s="7"/>
    </row>
    <row r="12" spans="1:9" x14ac:dyDescent="0.25">
      <c r="A12" s="21" t="s">
        <v>48</v>
      </c>
      <c r="B12" s="4" t="s">
        <v>116</v>
      </c>
      <c r="C12" s="3" t="s">
        <v>108</v>
      </c>
      <c r="D12" s="5">
        <v>1</v>
      </c>
      <c r="E12" s="158"/>
      <c r="F12" s="40">
        <f t="shared" si="0"/>
        <v>0</v>
      </c>
      <c r="G12" s="16" t="b">
        <f t="shared" si="1"/>
        <v>1</v>
      </c>
      <c r="H12" s="120">
        <v>1182287</v>
      </c>
      <c r="I12" s="7"/>
    </row>
    <row r="13" spans="1:9" x14ac:dyDescent="0.25">
      <c r="A13" s="21" t="s">
        <v>48</v>
      </c>
      <c r="B13" s="6" t="s">
        <v>117</v>
      </c>
      <c r="C13" s="5" t="s">
        <v>108</v>
      </c>
      <c r="D13" s="5">
        <v>1</v>
      </c>
      <c r="E13" s="158"/>
      <c r="F13" s="40">
        <f t="shared" si="0"/>
        <v>0</v>
      </c>
      <c r="G13" s="16" t="b">
        <f t="shared" si="1"/>
        <v>1</v>
      </c>
      <c r="H13" s="120">
        <v>76842</v>
      </c>
      <c r="I13" s="7"/>
    </row>
    <row r="14" spans="1:9" x14ac:dyDescent="0.25">
      <c r="A14" s="21" t="s">
        <v>48</v>
      </c>
      <c r="B14" s="4" t="s">
        <v>118</v>
      </c>
      <c r="C14" s="3" t="s">
        <v>108</v>
      </c>
      <c r="D14" s="5">
        <v>1</v>
      </c>
      <c r="E14" s="158"/>
      <c r="F14" s="40">
        <f t="shared" si="0"/>
        <v>0</v>
      </c>
      <c r="G14" s="16" t="b">
        <f t="shared" si="1"/>
        <v>1</v>
      </c>
      <c r="H14" s="120">
        <v>403957</v>
      </c>
      <c r="I14" s="7"/>
    </row>
    <row r="15" spans="1:9" x14ac:dyDescent="0.25">
      <c r="A15" s="21" t="s">
        <v>48</v>
      </c>
      <c r="B15" s="6" t="s">
        <v>119</v>
      </c>
      <c r="C15" s="5" t="s">
        <v>108</v>
      </c>
      <c r="D15" s="5">
        <v>1</v>
      </c>
      <c r="E15" s="158"/>
      <c r="F15" s="40">
        <f t="shared" si="0"/>
        <v>0</v>
      </c>
      <c r="G15" s="16" t="b">
        <f t="shared" si="1"/>
        <v>1</v>
      </c>
      <c r="H15" s="120">
        <v>219386</v>
      </c>
      <c r="I15" s="7"/>
    </row>
    <row r="16" spans="1:9" x14ac:dyDescent="0.25">
      <c r="A16" s="21" t="s">
        <v>48</v>
      </c>
      <c r="B16" s="4" t="s">
        <v>120</v>
      </c>
      <c r="C16" s="3" t="s">
        <v>108</v>
      </c>
      <c r="D16" s="5">
        <v>1</v>
      </c>
      <c r="E16" s="158"/>
      <c r="F16" s="40">
        <f t="shared" si="0"/>
        <v>0</v>
      </c>
      <c r="G16" s="16" t="b">
        <f t="shared" si="1"/>
        <v>1</v>
      </c>
      <c r="H16" s="120">
        <v>512119</v>
      </c>
      <c r="I16" s="7"/>
    </row>
    <row r="17" spans="1:9" x14ac:dyDescent="0.25">
      <c r="A17" s="21" t="s">
        <v>48</v>
      </c>
      <c r="B17" s="6" t="s">
        <v>121</v>
      </c>
      <c r="C17" s="5" t="s">
        <v>108</v>
      </c>
      <c r="D17" s="5">
        <v>1</v>
      </c>
      <c r="E17" s="158"/>
      <c r="F17" s="40">
        <f t="shared" si="0"/>
        <v>0</v>
      </c>
      <c r="G17" s="16" t="b">
        <f t="shared" si="1"/>
        <v>1</v>
      </c>
      <c r="H17" s="120">
        <v>1298762</v>
      </c>
      <c r="I17" s="7"/>
    </row>
    <row r="18" spans="1:9" x14ac:dyDescent="0.25">
      <c r="A18" s="21" t="s">
        <v>48</v>
      </c>
      <c r="B18" s="4" t="s">
        <v>122</v>
      </c>
      <c r="C18" s="3" t="s">
        <v>108</v>
      </c>
      <c r="D18" s="5">
        <v>1</v>
      </c>
      <c r="E18" s="158"/>
      <c r="F18" s="40">
        <f t="shared" si="0"/>
        <v>0</v>
      </c>
      <c r="G18" s="16" t="b">
        <f t="shared" si="1"/>
        <v>1</v>
      </c>
      <c r="H18" s="120">
        <v>550107</v>
      </c>
      <c r="I18" s="7"/>
    </row>
    <row r="19" spans="1:9" x14ac:dyDescent="0.25">
      <c r="A19" s="21" t="s">
        <v>48</v>
      </c>
      <c r="B19" s="6" t="s">
        <v>123</v>
      </c>
      <c r="C19" s="5" t="s">
        <v>108</v>
      </c>
      <c r="D19" s="5">
        <v>1</v>
      </c>
      <c r="E19" s="158"/>
      <c r="F19" s="40">
        <f t="shared" si="0"/>
        <v>0</v>
      </c>
      <c r="G19" s="16" t="b">
        <f t="shared" si="1"/>
        <v>1</v>
      </c>
      <c r="H19" s="120">
        <v>88091</v>
      </c>
      <c r="I19" s="7"/>
    </row>
    <row r="20" spans="1:9" x14ac:dyDescent="0.25">
      <c r="A20" s="21" t="s">
        <v>48</v>
      </c>
      <c r="B20" s="4" t="s">
        <v>124</v>
      </c>
      <c r="C20" s="3" t="s">
        <v>108</v>
      </c>
      <c r="D20" s="5">
        <v>1</v>
      </c>
      <c r="E20" s="158"/>
      <c r="F20" s="40">
        <f t="shared" si="0"/>
        <v>0</v>
      </c>
      <c r="G20" s="16" t="b">
        <f t="shared" si="1"/>
        <v>1</v>
      </c>
      <c r="H20" s="120">
        <v>690121</v>
      </c>
      <c r="I20" s="7"/>
    </row>
    <row r="21" spans="1:9" x14ac:dyDescent="0.25">
      <c r="A21" s="21" t="s">
        <v>48</v>
      </c>
      <c r="B21" s="6" t="s">
        <v>125</v>
      </c>
      <c r="C21" s="5" t="s">
        <v>108</v>
      </c>
      <c r="D21" s="5">
        <v>1</v>
      </c>
      <c r="E21" s="158"/>
      <c r="F21" s="40">
        <f t="shared" si="0"/>
        <v>0</v>
      </c>
      <c r="G21" s="16" t="b">
        <f t="shared" si="1"/>
        <v>1</v>
      </c>
      <c r="H21" s="120">
        <v>4051158</v>
      </c>
      <c r="I21" s="7"/>
    </row>
    <row r="22" spans="1:9" x14ac:dyDescent="0.25">
      <c r="A22" s="21" t="s">
        <v>48</v>
      </c>
      <c r="B22" s="4" t="s">
        <v>126</v>
      </c>
      <c r="C22" s="3" t="s">
        <v>108</v>
      </c>
      <c r="D22" s="5">
        <v>1</v>
      </c>
      <c r="E22" s="158"/>
      <c r="F22" s="40">
        <f t="shared" si="0"/>
        <v>0</v>
      </c>
      <c r="G22" s="16" t="b">
        <f t="shared" si="1"/>
        <v>1</v>
      </c>
      <c r="H22" s="120">
        <v>1796991</v>
      </c>
      <c r="I22" s="7"/>
    </row>
    <row r="23" spans="1:9" x14ac:dyDescent="0.25">
      <c r="A23" s="21" t="s">
        <v>48</v>
      </c>
      <c r="B23" s="6" t="s">
        <v>127</v>
      </c>
      <c r="C23" s="5" t="s">
        <v>108</v>
      </c>
      <c r="D23" s="5">
        <v>1</v>
      </c>
      <c r="E23" s="158"/>
      <c r="F23" s="40">
        <f t="shared" si="0"/>
        <v>0</v>
      </c>
      <c r="G23" s="16" t="b">
        <f t="shared" si="1"/>
        <v>1</v>
      </c>
      <c r="H23" s="120">
        <v>537788</v>
      </c>
      <c r="I23" s="7"/>
    </row>
    <row r="24" spans="1:9" x14ac:dyDescent="0.25">
      <c r="A24" s="21" t="s">
        <v>48</v>
      </c>
      <c r="B24" s="4" t="s">
        <v>128</v>
      </c>
      <c r="C24" s="3" t="s">
        <v>108</v>
      </c>
      <c r="D24" s="5">
        <v>1</v>
      </c>
      <c r="E24" s="158"/>
      <c r="F24" s="40">
        <f t="shared" si="0"/>
        <v>0</v>
      </c>
      <c r="G24" s="16" t="b">
        <f t="shared" si="1"/>
        <v>1</v>
      </c>
      <c r="H24" s="120">
        <v>1491414</v>
      </c>
      <c r="I24" s="7"/>
    </row>
    <row r="25" spans="1:9" x14ac:dyDescent="0.25">
      <c r="A25" s="21" t="s">
        <v>48</v>
      </c>
      <c r="B25" s="6" t="s">
        <v>129</v>
      </c>
      <c r="C25" s="5" t="s">
        <v>130</v>
      </c>
      <c r="D25" s="5">
        <v>1</v>
      </c>
      <c r="E25" s="158"/>
      <c r="F25" s="40">
        <f t="shared" si="0"/>
        <v>0</v>
      </c>
      <c r="G25" s="16" t="b">
        <f t="shared" si="1"/>
        <v>1</v>
      </c>
      <c r="H25" s="120">
        <v>3055039</v>
      </c>
      <c r="I25" s="7"/>
    </row>
    <row r="26" spans="1:9" x14ac:dyDescent="0.25">
      <c r="A26" s="21" t="s">
        <v>48</v>
      </c>
      <c r="B26" s="4" t="s">
        <v>131</v>
      </c>
      <c r="C26" s="3" t="s">
        <v>110</v>
      </c>
      <c r="D26" s="5">
        <v>1</v>
      </c>
      <c r="E26" s="158"/>
      <c r="F26" s="40">
        <f t="shared" si="0"/>
        <v>0</v>
      </c>
      <c r="G26" s="16" t="b">
        <f t="shared" si="1"/>
        <v>1</v>
      </c>
      <c r="H26" s="120">
        <v>2067927</v>
      </c>
      <c r="I26" s="7"/>
    </row>
    <row r="27" spans="1:9" x14ac:dyDescent="0.25">
      <c r="A27" s="21" t="s">
        <v>48</v>
      </c>
      <c r="B27" s="6" t="s">
        <v>132</v>
      </c>
      <c r="C27" s="5" t="s">
        <v>108</v>
      </c>
      <c r="D27" s="5">
        <v>1</v>
      </c>
      <c r="E27" s="158"/>
      <c r="F27" s="40">
        <f t="shared" si="0"/>
        <v>0</v>
      </c>
      <c r="G27" s="16" t="b">
        <f t="shared" si="1"/>
        <v>1</v>
      </c>
      <c r="H27" s="120">
        <v>129800</v>
      </c>
      <c r="I27" s="7"/>
    </row>
    <row r="28" spans="1:9" x14ac:dyDescent="0.25">
      <c r="A28" s="21" t="s">
        <v>48</v>
      </c>
      <c r="B28" s="4" t="s">
        <v>133</v>
      </c>
      <c r="C28" s="3" t="s">
        <v>110</v>
      </c>
      <c r="D28" s="5">
        <v>1</v>
      </c>
      <c r="E28" s="158"/>
      <c r="F28" s="40">
        <f t="shared" si="0"/>
        <v>0</v>
      </c>
      <c r="G28" s="16" t="b">
        <f t="shared" si="1"/>
        <v>1</v>
      </c>
      <c r="H28" s="120">
        <v>162004</v>
      </c>
      <c r="I28" s="7"/>
    </row>
    <row r="29" spans="1:9" x14ac:dyDescent="0.25">
      <c r="A29" s="21" t="s">
        <v>48</v>
      </c>
      <c r="B29" s="6" t="s">
        <v>134</v>
      </c>
      <c r="C29" s="5" t="s">
        <v>108</v>
      </c>
      <c r="D29" s="5">
        <v>1</v>
      </c>
      <c r="E29" s="158">
        <v>400000</v>
      </c>
      <c r="F29" s="40">
        <f t="shared" si="0"/>
        <v>400000</v>
      </c>
      <c r="G29" s="16" t="b">
        <f t="shared" si="1"/>
        <v>1</v>
      </c>
      <c r="H29" s="120">
        <v>434000</v>
      </c>
      <c r="I29" s="7"/>
    </row>
    <row r="30" spans="1:9" x14ac:dyDescent="0.25">
      <c r="A30" s="21" t="s">
        <v>48</v>
      </c>
      <c r="B30" s="4" t="s">
        <v>135</v>
      </c>
      <c r="C30" s="3" t="s">
        <v>108</v>
      </c>
      <c r="D30" s="5">
        <v>1</v>
      </c>
      <c r="E30" s="158"/>
      <c r="F30" s="40">
        <f t="shared" si="0"/>
        <v>0</v>
      </c>
      <c r="G30" s="16" t="b">
        <f t="shared" si="1"/>
        <v>1</v>
      </c>
      <c r="H30" s="120">
        <v>391333</v>
      </c>
      <c r="I30" s="7"/>
    </row>
    <row r="31" spans="1:9" x14ac:dyDescent="0.25">
      <c r="A31" s="21" t="s">
        <v>48</v>
      </c>
      <c r="B31" s="6" t="s">
        <v>136</v>
      </c>
      <c r="C31" s="5" t="s">
        <v>108</v>
      </c>
      <c r="D31" s="5">
        <v>1</v>
      </c>
      <c r="E31" s="158"/>
      <c r="F31" s="40">
        <f t="shared" si="0"/>
        <v>0</v>
      </c>
      <c r="G31" s="16" t="b">
        <f t="shared" si="1"/>
        <v>1</v>
      </c>
      <c r="H31" s="120">
        <v>532582</v>
      </c>
      <c r="I31" s="7"/>
    </row>
    <row r="32" spans="1:9" x14ac:dyDescent="0.25">
      <c r="A32" s="21" t="s">
        <v>48</v>
      </c>
      <c r="B32" s="4" t="s">
        <v>137</v>
      </c>
      <c r="C32" s="3" t="s">
        <v>108</v>
      </c>
      <c r="D32" s="5">
        <v>1</v>
      </c>
      <c r="E32" s="158"/>
      <c r="F32" s="40">
        <f t="shared" si="0"/>
        <v>0</v>
      </c>
      <c r="G32" s="16" t="b">
        <f t="shared" si="1"/>
        <v>1</v>
      </c>
      <c r="H32" s="120">
        <v>810556</v>
      </c>
      <c r="I32" s="7"/>
    </row>
    <row r="33" spans="1:9" x14ac:dyDescent="0.25">
      <c r="A33" s="21" t="s">
        <v>48</v>
      </c>
      <c r="B33" s="6" t="s">
        <v>138</v>
      </c>
      <c r="C33" s="5" t="s">
        <v>108</v>
      </c>
      <c r="D33" s="5">
        <v>1</v>
      </c>
      <c r="E33" s="158"/>
      <c r="F33" s="40">
        <f t="shared" si="0"/>
        <v>0</v>
      </c>
      <c r="G33" s="16" t="b">
        <f t="shared" si="1"/>
        <v>1</v>
      </c>
      <c r="H33" s="120">
        <v>1173752</v>
      </c>
      <c r="I33" s="7"/>
    </row>
    <row r="34" spans="1:9" ht="15.75" customHeight="1" x14ac:dyDescent="0.25">
      <c r="A34" s="24" t="s">
        <v>45</v>
      </c>
      <c r="B34" s="2"/>
      <c r="C34" s="2"/>
      <c r="D34" s="2"/>
      <c r="E34" s="159"/>
      <c r="F34" s="118">
        <f>SUM(F5:F33)</f>
        <v>400000</v>
      </c>
      <c r="G34" s="118"/>
      <c r="H34" s="121">
        <f>SUM(H5:H33)</f>
        <v>32510865</v>
      </c>
      <c r="I34" s="7"/>
    </row>
    <row r="35" spans="1:9" ht="18" customHeight="1" x14ac:dyDescent="0.25">
      <c r="A35" s="28" t="s">
        <v>44</v>
      </c>
      <c r="B35" s="29"/>
      <c r="C35" s="29"/>
      <c r="D35" s="29"/>
      <c r="E35" s="157"/>
      <c r="F35" s="30"/>
      <c r="G35" s="30"/>
      <c r="H35" s="119"/>
      <c r="I35" s="7"/>
    </row>
    <row r="36" spans="1:9" x14ac:dyDescent="0.25">
      <c r="A36" s="26" t="s">
        <v>36</v>
      </c>
      <c r="B36" s="4" t="s">
        <v>107</v>
      </c>
      <c r="C36" s="3" t="s">
        <v>108</v>
      </c>
      <c r="D36" s="3">
        <v>1</v>
      </c>
      <c r="E36" s="158"/>
      <c r="F36" s="39">
        <f>+E36*D36</f>
        <v>0</v>
      </c>
      <c r="G36" s="16" t="b">
        <f t="shared" si="1"/>
        <v>1</v>
      </c>
      <c r="H36" s="120">
        <v>2163504</v>
      </c>
      <c r="I36" s="7"/>
    </row>
    <row r="37" spans="1:9" x14ac:dyDescent="0.25">
      <c r="A37" s="26" t="s">
        <v>36</v>
      </c>
      <c r="B37" s="6" t="s">
        <v>109</v>
      </c>
      <c r="C37" s="5" t="s">
        <v>110</v>
      </c>
      <c r="D37" s="3">
        <v>1</v>
      </c>
      <c r="E37" s="158"/>
      <c r="F37" s="39">
        <f t="shared" ref="F37:F63" si="2">+E37*D37</f>
        <v>0</v>
      </c>
      <c r="G37" s="16" t="b">
        <f t="shared" si="1"/>
        <v>1</v>
      </c>
      <c r="H37" s="120">
        <v>1404471</v>
      </c>
      <c r="I37" s="7"/>
    </row>
    <row r="38" spans="1:9" x14ac:dyDescent="0.25">
      <c r="A38" s="26" t="s">
        <v>36</v>
      </c>
      <c r="B38" s="4" t="s">
        <v>111</v>
      </c>
      <c r="C38" s="3" t="s">
        <v>108</v>
      </c>
      <c r="D38" s="3">
        <v>1</v>
      </c>
      <c r="E38" s="158"/>
      <c r="F38" s="39">
        <f t="shared" si="2"/>
        <v>0</v>
      </c>
      <c r="G38" s="16" t="b">
        <f t="shared" si="1"/>
        <v>1</v>
      </c>
      <c r="H38" s="120">
        <v>1966754</v>
      </c>
      <c r="I38" s="7"/>
    </row>
    <row r="39" spans="1:9" x14ac:dyDescent="0.25">
      <c r="A39" s="26" t="s">
        <v>36</v>
      </c>
      <c r="B39" s="6" t="s">
        <v>112</v>
      </c>
      <c r="C39" s="5" t="s">
        <v>108</v>
      </c>
      <c r="D39" s="3">
        <v>1</v>
      </c>
      <c r="E39" s="158"/>
      <c r="F39" s="39">
        <f t="shared" si="2"/>
        <v>0</v>
      </c>
      <c r="G39" s="16" t="b">
        <f t="shared" si="1"/>
        <v>1</v>
      </c>
      <c r="H39" s="120">
        <v>1091325</v>
      </c>
      <c r="I39" s="7"/>
    </row>
    <row r="40" spans="1:9" x14ac:dyDescent="0.25">
      <c r="A40" s="26" t="s">
        <v>36</v>
      </c>
      <c r="B40" s="4" t="s">
        <v>113</v>
      </c>
      <c r="C40" s="3" t="s">
        <v>108</v>
      </c>
      <c r="D40" s="3">
        <v>1</v>
      </c>
      <c r="E40" s="158"/>
      <c r="F40" s="39">
        <f t="shared" si="2"/>
        <v>0</v>
      </c>
      <c r="G40" s="16" t="b">
        <f t="shared" si="1"/>
        <v>1</v>
      </c>
      <c r="H40" s="120">
        <v>693063</v>
      </c>
      <c r="I40" s="7"/>
    </row>
    <row r="41" spans="1:9" x14ac:dyDescent="0.25">
      <c r="A41" s="26" t="s">
        <v>36</v>
      </c>
      <c r="B41" s="6" t="s">
        <v>114</v>
      </c>
      <c r="C41" s="5" t="s">
        <v>108</v>
      </c>
      <c r="D41" s="3">
        <v>1</v>
      </c>
      <c r="E41" s="158"/>
      <c r="F41" s="39">
        <f t="shared" si="2"/>
        <v>0</v>
      </c>
      <c r="G41" s="16" t="b">
        <f t="shared" si="1"/>
        <v>1</v>
      </c>
      <c r="H41" s="120">
        <v>1961710</v>
      </c>
      <c r="I41" s="7"/>
    </row>
    <row r="42" spans="1:9" x14ac:dyDescent="0.25">
      <c r="A42" s="26" t="s">
        <v>36</v>
      </c>
      <c r="B42" s="4" t="s">
        <v>115</v>
      </c>
      <c r="C42" s="3" t="s">
        <v>108</v>
      </c>
      <c r="D42" s="3">
        <v>1</v>
      </c>
      <c r="E42" s="158"/>
      <c r="F42" s="39">
        <f t="shared" si="2"/>
        <v>0</v>
      </c>
      <c r="G42" s="16" t="b">
        <f t="shared" si="1"/>
        <v>1</v>
      </c>
      <c r="H42" s="120">
        <v>3445119</v>
      </c>
      <c r="I42" s="7"/>
    </row>
    <row r="43" spans="1:9" x14ac:dyDescent="0.25">
      <c r="A43" s="26" t="s">
        <v>36</v>
      </c>
      <c r="B43" s="6" t="s">
        <v>116</v>
      </c>
      <c r="C43" s="5" t="s">
        <v>108</v>
      </c>
      <c r="D43" s="3">
        <v>1</v>
      </c>
      <c r="E43" s="158"/>
      <c r="F43" s="39">
        <f t="shared" si="2"/>
        <v>0</v>
      </c>
      <c r="G43" s="16" t="b">
        <f t="shared" si="1"/>
        <v>1</v>
      </c>
      <c r="H43" s="120">
        <v>1533724</v>
      </c>
      <c r="I43" s="7"/>
    </row>
    <row r="44" spans="1:9" x14ac:dyDescent="0.25">
      <c r="A44" s="26" t="s">
        <v>36</v>
      </c>
      <c r="B44" s="4" t="s">
        <v>117</v>
      </c>
      <c r="C44" s="3" t="s">
        <v>108</v>
      </c>
      <c r="D44" s="3">
        <v>1</v>
      </c>
      <c r="E44" s="158"/>
      <c r="F44" s="39">
        <f t="shared" si="2"/>
        <v>0</v>
      </c>
      <c r="G44" s="16" t="b">
        <f t="shared" si="1"/>
        <v>1</v>
      </c>
      <c r="H44" s="120">
        <v>86367</v>
      </c>
      <c r="I44" s="7"/>
    </row>
    <row r="45" spans="1:9" x14ac:dyDescent="0.25">
      <c r="A45" s="26" t="s">
        <v>36</v>
      </c>
      <c r="B45" s="6" t="s">
        <v>139</v>
      </c>
      <c r="C45" s="5" t="s">
        <v>108</v>
      </c>
      <c r="D45" s="3">
        <v>1</v>
      </c>
      <c r="E45" s="158"/>
      <c r="F45" s="39">
        <f t="shared" si="2"/>
        <v>0</v>
      </c>
      <c r="G45" s="16" t="b">
        <f t="shared" si="1"/>
        <v>1</v>
      </c>
      <c r="H45" s="120">
        <v>420724</v>
      </c>
      <c r="I45" s="7"/>
    </row>
    <row r="46" spans="1:9" x14ac:dyDescent="0.25">
      <c r="A46" s="26" t="s">
        <v>36</v>
      </c>
      <c r="B46" s="4" t="s">
        <v>119</v>
      </c>
      <c r="C46" s="3" t="s">
        <v>108</v>
      </c>
      <c r="D46" s="3">
        <v>1</v>
      </c>
      <c r="E46" s="158"/>
      <c r="F46" s="39">
        <f t="shared" si="2"/>
        <v>0</v>
      </c>
      <c r="G46" s="16" t="b">
        <f t="shared" si="1"/>
        <v>1</v>
      </c>
      <c r="H46" s="120">
        <v>393889</v>
      </c>
      <c r="I46" s="7"/>
    </row>
    <row r="47" spans="1:9" x14ac:dyDescent="0.25">
      <c r="A47" s="26" t="s">
        <v>36</v>
      </c>
      <c r="B47" s="6" t="s">
        <v>120</v>
      </c>
      <c r="C47" s="5" t="s">
        <v>108</v>
      </c>
      <c r="D47" s="3">
        <v>1</v>
      </c>
      <c r="E47" s="158"/>
      <c r="F47" s="39">
        <f t="shared" si="2"/>
        <v>0</v>
      </c>
      <c r="G47" s="16" t="b">
        <f t="shared" si="1"/>
        <v>1</v>
      </c>
      <c r="H47" s="120">
        <v>521626</v>
      </c>
      <c r="I47" s="7"/>
    </row>
    <row r="48" spans="1:9" x14ac:dyDescent="0.25">
      <c r="A48" s="26" t="s">
        <v>36</v>
      </c>
      <c r="B48" s="4" t="s">
        <v>121</v>
      </c>
      <c r="C48" s="3" t="s">
        <v>108</v>
      </c>
      <c r="D48" s="3">
        <v>1</v>
      </c>
      <c r="E48" s="158"/>
      <c r="F48" s="39">
        <f t="shared" si="2"/>
        <v>0</v>
      </c>
      <c r="G48" s="16" t="b">
        <f t="shared" si="1"/>
        <v>1</v>
      </c>
      <c r="H48" s="120">
        <v>1410762</v>
      </c>
      <c r="I48" s="7"/>
    </row>
    <row r="49" spans="1:9" x14ac:dyDescent="0.25">
      <c r="A49" s="26" t="s">
        <v>36</v>
      </c>
      <c r="B49" s="6" t="s">
        <v>122</v>
      </c>
      <c r="C49" s="5" t="s">
        <v>108</v>
      </c>
      <c r="D49" s="3">
        <v>1</v>
      </c>
      <c r="E49" s="158"/>
      <c r="F49" s="39">
        <f t="shared" si="2"/>
        <v>0</v>
      </c>
      <c r="G49" s="16" t="b">
        <f t="shared" si="1"/>
        <v>1</v>
      </c>
      <c r="H49" s="120">
        <v>467105</v>
      </c>
      <c r="I49" s="7"/>
    </row>
    <row r="50" spans="1:9" x14ac:dyDescent="0.25">
      <c r="A50" s="26" t="s">
        <v>36</v>
      </c>
      <c r="B50" s="4" t="s">
        <v>123</v>
      </c>
      <c r="C50" s="3" t="s">
        <v>108</v>
      </c>
      <c r="D50" s="3">
        <v>1</v>
      </c>
      <c r="E50" s="158"/>
      <c r="F50" s="39">
        <f t="shared" si="2"/>
        <v>0</v>
      </c>
      <c r="G50" s="16" t="b">
        <f t="shared" si="1"/>
        <v>1</v>
      </c>
      <c r="H50" s="120">
        <v>92964</v>
      </c>
      <c r="I50" s="7"/>
    </row>
    <row r="51" spans="1:9" x14ac:dyDescent="0.25">
      <c r="A51" s="26" t="s">
        <v>36</v>
      </c>
      <c r="B51" s="6" t="s">
        <v>124</v>
      </c>
      <c r="C51" s="5" t="s">
        <v>108</v>
      </c>
      <c r="D51" s="3">
        <v>1</v>
      </c>
      <c r="E51" s="158"/>
      <c r="F51" s="39">
        <f t="shared" si="2"/>
        <v>0</v>
      </c>
      <c r="G51" s="16" t="b">
        <f t="shared" si="1"/>
        <v>1</v>
      </c>
      <c r="H51" s="120">
        <v>829403</v>
      </c>
      <c r="I51" s="7"/>
    </row>
    <row r="52" spans="1:9" x14ac:dyDescent="0.25">
      <c r="A52" s="26" t="s">
        <v>36</v>
      </c>
      <c r="B52" s="4" t="s">
        <v>125</v>
      </c>
      <c r="C52" s="3" t="s">
        <v>108</v>
      </c>
      <c r="D52" s="3">
        <v>1</v>
      </c>
      <c r="E52" s="158"/>
      <c r="F52" s="39">
        <f t="shared" si="2"/>
        <v>0</v>
      </c>
      <c r="G52" s="16" t="b">
        <f t="shared" si="1"/>
        <v>1</v>
      </c>
      <c r="H52" s="120">
        <v>1373333</v>
      </c>
      <c r="I52" s="7"/>
    </row>
    <row r="53" spans="1:9" x14ac:dyDescent="0.25">
      <c r="A53" s="26" t="s">
        <v>36</v>
      </c>
      <c r="B53" s="6" t="s">
        <v>140</v>
      </c>
      <c r="C53" s="5" t="s">
        <v>108</v>
      </c>
      <c r="D53" s="3">
        <v>1</v>
      </c>
      <c r="E53" s="158"/>
      <c r="F53" s="39">
        <f t="shared" si="2"/>
        <v>0</v>
      </c>
      <c r="G53" s="16" t="b">
        <f t="shared" si="1"/>
        <v>1</v>
      </c>
      <c r="H53" s="120">
        <v>2932146</v>
      </c>
      <c r="I53" s="7"/>
    </row>
    <row r="54" spans="1:9" x14ac:dyDescent="0.25">
      <c r="A54" s="26" t="s">
        <v>36</v>
      </c>
      <c r="B54" s="4" t="s">
        <v>127</v>
      </c>
      <c r="C54" s="3" t="s">
        <v>108</v>
      </c>
      <c r="D54" s="3">
        <v>1</v>
      </c>
      <c r="E54" s="158"/>
      <c r="F54" s="39">
        <f t="shared" si="2"/>
        <v>0</v>
      </c>
      <c r="G54" s="16" t="b">
        <f t="shared" si="1"/>
        <v>1</v>
      </c>
      <c r="H54" s="120">
        <v>567655</v>
      </c>
      <c r="I54" s="7"/>
    </row>
    <row r="55" spans="1:9" x14ac:dyDescent="0.25">
      <c r="A55" s="26" t="s">
        <v>36</v>
      </c>
      <c r="B55" s="6" t="s">
        <v>128</v>
      </c>
      <c r="C55" s="5" t="s">
        <v>108</v>
      </c>
      <c r="D55" s="3">
        <v>1</v>
      </c>
      <c r="E55" s="158"/>
      <c r="F55" s="39">
        <f t="shared" si="2"/>
        <v>0</v>
      </c>
      <c r="G55" s="16" t="b">
        <f t="shared" si="1"/>
        <v>1</v>
      </c>
      <c r="H55" s="120">
        <v>1798221</v>
      </c>
      <c r="I55" s="7"/>
    </row>
    <row r="56" spans="1:9" x14ac:dyDescent="0.25">
      <c r="A56" s="26" t="s">
        <v>36</v>
      </c>
      <c r="B56" s="4" t="s">
        <v>129</v>
      </c>
      <c r="C56" s="3" t="s">
        <v>130</v>
      </c>
      <c r="D56" s="3">
        <v>1</v>
      </c>
      <c r="E56" s="158"/>
      <c r="F56" s="39">
        <f t="shared" si="2"/>
        <v>0</v>
      </c>
      <c r="G56" s="16" t="b">
        <f t="shared" si="1"/>
        <v>1</v>
      </c>
      <c r="H56" s="120">
        <v>3242372</v>
      </c>
      <c r="I56" s="7"/>
    </row>
    <row r="57" spans="1:9" x14ac:dyDescent="0.25">
      <c r="A57" s="26" t="s">
        <v>36</v>
      </c>
      <c r="B57" s="6" t="s">
        <v>131</v>
      </c>
      <c r="C57" s="5" t="s">
        <v>110</v>
      </c>
      <c r="D57" s="3">
        <v>1</v>
      </c>
      <c r="E57" s="158"/>
      <c r="F57" s="39">
        <f t="shared" si="2"/>
        <v>0</v>
      </c>
      <c r="G57" s="16" t="b">
        <f t="shared" si="1"/>
        <v>1</v>
      </c>
      <c r="H57" s="120">
        <v>2170593</v>
      </c>
      <c r="I57" s="7"/>
    </row>
    <row r="58" spans="1:9" x14ac:dyDescent="0.25">
      <c r="A58" s="26" t="s">
        <v>36</v>
      </c>
      <c r="B58" s="4" t="s">
        <v>132</v>
      </c>
      <c r="C58" s="3" t="s">
        <v>108</v>
      </c>
      <c r="D58" s="3">
        <v>1</v>
      </c>
      <c r="E58" s="158"/>
      <c r="F58" s="39">
        <f t="shared" si="2"/>
        <v>0</v>
      </c>
      <c r="G58" s="16" t="b">
        <f t="shared" si="1"/>
        <v>1</v>
      </c>
      <c r="H58" s="120">
        <v>128000</v>
      </c>
      <c r="I58" s="7"/>
    </row>
    <row r="59" spans="1:9" x14ac:dyDescent="0.25">
      <c r="A59" s="26" t="s">
        <v>36</v>
      </c>
      <c r="B59" s="6" t="s">
        <v>133</v>
      </c>
      <c r="C59" s="5" t="s">
        <v>110</v>
      </c>
      <c r="D59" s="3">
        <v>1</v>
      </c>
      <c r="E59" s="158"/>
      <c r="F59" s="39">
        <f t="shared" si="2"/>
        <v>0</v>
      </c>
      <c r="G59" s="16" t="b">
        <f t="shared" si="1"/>
        <v>1</v>
      </c>
      <c r="H59" s="120">
        <v>198715</v>
      </c>
      <c r="I59" s="7"/>
    </row>
    <row r="60" spans="1:9" x14ac:dyDescent="0.25">
      <c r="A60" s="26" t="s">
        <v>36</v>
      </c>
      <c r="B60" s="4" t="s">
        <v>135</v>
      </c>
      <c r="C60" s="3" t="s">
        <v>108</v>
      </c>
      <c r="D60" s="3">
        <v>1</v>
      </c>
      <c r="E60" s="158"/>
      <c r="F60" s="39">
        <f t="shared" si="2"/>
        <v>0</v>
      </c>
      <c r="G60" s="16" t="b">
        <f t="shared" si="1"/>
        <v>1</v>
      </c>
      <c r="H60" s="120">
        <v>731578</v>
      </c>
      <c r="I60" s="7"/>
    </row>
    <row r="61" spans="1:9" x14ac:dyDescent="0.25">
      <c r="A61" s="26" t="s">
        <v>36</v>
      </c>
      <c r="B61" s="6" t="s">
        <v>136</v>
      </c>
      <c r="C61" s="5" t="s">
        <v>108</v>
      </c>
      <c r="D61" s="3">
        <v>1</v>
      </c>
      <c r="E61" s="158"/>
      <c r="F61" s="39">
        <f t="shared" si="2"/>
        <v>0</v>
      </c>
      <c r="G61" s="16" t="b">
        <f t="shared" si="1"/>
        <v>1</v>
      </c>
      <c r="H61" s="120">
        <v>638213</v>
      </c>
      <c r="I61" s="7"/>
    </row>
    <row r="62" spans="1:9" x14ac:dyDescent="0.25">
      <c r="A62" s="26" t="s">
        <v>36</v>
      </c>
      <c r="B62" s="4" t="s">
        <v>137</v>
      </c>
      <c r="C62" s="3" t="s">
        <v>108</v>
      </c>
      <c r="D62" s="3">
        <v>1</v>
      </c>
      <c r="E62" s="158"/>
      <c r="F62" s="39">
        <f t="shared" si="2"/>
        <v>0</v>
      </c>
      <c r="G62" s="16" t="b">
        <f t="shared" si="1"/>
        <v>1</v>
      </c>
      <c r="H62" s="120">
        <v>861249</v>
      </c>
      <c r="I62" s="7"/>
    </row>
    <row r="63" spans="1:9" x14ac:dyDescent="0.25">
      <c r="A63" s="26" t="s">
        <v>36</v>
      </c>
      <c r="B63" s="6" t="s">
        <v>138</v>
      </c>
      <c r="C63" s="5" t="s">
        <v>108</v>
      </c>
      <c r="D63" s="3">
        <v>1</v>
      </c>
      <c r="E63" s="158"/>
      <c r="F63" s="39">
        <f t="shared" si="2"/>
        <v>0</v>
      </c>
      <c r="G63" s="16" t="b">
        <f t="shared" si="1"/>
        <v>1</v>
      </c>
      <c r="H63" s="120">
        <v>1233917</v>
      </c>
      <c r="I63" s="7"/>
    </row>
    <row r="64" spans="1:9" ht="15.75" customHeight="1" x14ac:dyDescent="0.25">
      <c r="A64" s="24" t="s">
        <v>34</v>
      </c>
      <c r="B64" s="2"/>
      <c r="C64" s="2"/>
      <c r="D64" s="2"/>
      <c r="E64" s="159"/>
      <c r="F64" s="118">
        <f>SUM(F36:F63)</f>
        <v>0</v>
      </c>
      <c r="G64" s="118"/>
      <c r="H64" s="121">
        <f>SUM(H36:H63)</f>
        <v>34358502</v>
      </c>
      <c r="I64" s="7"/>
    </row>
    <row r="65" spans="1:9" ht="18" customHeight="1" x14ac:dyDescent="0.25">
      <c r="A65" s="28" t="s">
        <v>33</v>
      </c>
      <c r="B65" s="29"/>
      <c r="C65" s="29"/>
      <c r="D65" s="29"/>
      <c r="E65" s="157"/>
      <c r="F65" s="30"/>
      <c r="G65" s="30"/>
      <c r="H65" s="119"/>
      <c r="I65" s="7"/>
    </row>
    <row r="66" spans="1:9" x14ac:dyDescent="0.25">
      <c r="A66" s="27" t="s">
        <v>27</v>
      </c>
      <c r="B66" s="4" t="s">
        <v>107</v>
      </c>
      <c r="C66" s="3" t="s">
        <v>108</v>
      </c>
      <c r="D66" s="3">
        <v>1</v>
      </c>
      <c r="E66" s="158"/>
      <c r="F66" s="39">
        <f>+E66*D66</f>
        <v>0</v>
      </c>
      <c r="G66" s="16" t="b">
        <f t="shared" si="1"/>
        <v>1</v>
      </c>
      <c r="H66" s="120">
        <v>1838808</v>
      </c>
      <c r="I66" s="7"/>
    </row>
    <row r="67" spans="1:9" x14ac:dyDescent="0.25">
      <c r="A67" s="27" t="s">
        <v>27</v>
      </c>
      <c r="B67" s="6" t="s">
        <v>109</v>
      </c>
      <c r="C67" s="5" t="s">
        <v>110</v>
      </c>
      <c r="D67" s="3">
        <v>1</v>
      </c>
      <c r="E67" s="158"/>
      <c r="F67" s="39">
        <f t="shared" ref="F67:F94" si="3">+E67*D67</f>
        <v>0</v>
      </c>
      <c r="G67" s="16" t="b">
        <f t="shared" si="1"/>
        <v>1</v>
      </c>
      <c r="H67" s="120">
        <v>1368042</v>
      </c>
      <c r="I67" s="7"/>
    </row>
    <row r="68" spans="1:9" x14ac:dyDescent="0.25">
      <c r="A68" s="27" t="s">
        <v>27</v>
      </c>
      <c r="B68" s="4" t="s">
        <v>111</v>
      </c>
      <c r="C68" s="3" t="s">
        <v>108</v>
      </c>
      <c r="D68" s="3">
        <v>1</v>
      </c>
      <c r="E68" s="158"/>
      <c r="F68" s="39">
        <f t="shared" si="3"/>
        <v>0</v>
      </c>
      <c r="G68" s="16" t="b">
        <f t="shared" si="1"/>
        <v>1</v>
      </c>
      <c r="H68" s="120">
        <v>1780587</v>
      </c>
      <c r="I68" s="7"/>
    </row>
    <row r="69" spans="1:9" x14ac:dyDescent="0.25">
      <c r="A69" s="27" t="s">
        <v>27</v>
      </c>
      <c r="B69" s="6" t="s">
        <v>112</v>
      </c>
      <c r="C69" s="5" t="s">
        <v>108</v>
      </c>
      <c r="D69" s="3">
        <v>1</v>
      </c>
      <c r="E69" s="158"/>
      <c r="F69" s="39">
        <f t="shared" si="3"/>
        <v>0</v>
      </c>
      <c r="G69" s="16" t="b">
        <f t="shared" si="1"/>
        <v>1</v>
      </c>
      <c r="H69" s="120">
        <v>1050096</v>
      </c>
      <c r="I69" s="7"/>
    </row>
    <row r="70" spans="1:9" x14ac:dyDescent="0.25">
      <c r="A70" s="27" t="s">
        <v>27</v>
      </c>
      <c r="B70" s="4" t="s">
        <v>113</v>
      </c>
      <c r="C70" s="3" t="s">
        <v>108</v>
      </c>
      <c r="D70" s="3">
        <v>1</v>
      </c>
      <c r="E70" s="158"/>
      <c r="F70" s="39">
        <f t="shared" si="3"/>
        <v>0</v>
      </c>
      <c r="G70" s="16" t="b">
        <f t="shared" ref="G70:G123" si="4">+E70&lt;=H70</f>
        <v>1</v>
      </c>
      <c r="H70" s="120">
        <v>737999</v>
      </c>
      <c r="I70" s="7"/>
    </row>
    <row r="71" spans="1:9" x14ac:dyDescent="0.25">
      <c r="A71" s="27" t="s">
        <v>27</v>
      </c>
      <c r="B71" s="6" t="s">
        <v>114</v>
      </c>
      <c r="C71" s="5" t="s">
        <v>108</v>
      </c>
      <c r="D71" s="3">
        <v>1</v>
      </c>
      <c r="E71" s="158"/>
      <c r="F71" s="39">
        <f t="shared" si="3"/>
        <v>0</v>
      </c>
      <c r="G71" s="16" t="b">
        <f t="shared" si="4"/>
        <v>1</v>
      </c>
      <c r="H71" s="120">
        <v>6424992</v>
      </c>
      <c r="I71" s="7"/>
    </row>
    <row r="72" spans="1:9" x14ac:dyDescent="0.25">
      <c r="A72" s="27" t="s">
        <v>27</v>
      </c>
      <c r="B72" s="4" t="s">
        <v>115</v>
      </c>
      <c r="C72" s="3" t="s">
        <v>108</v>
      </c>
      <c r="D72" s="3">
        <v>1</v>
      </c>
      <c r="E72" s="158"/>
      <c r="F72" s="39">
        <f t="shared" si="3"/>
        <v>0</v>
      </c>
      <c r="G72" s="16" t="b">
        <f t="shared" si="4"/>
        <v>1</v>
      </c>
      <c r="H72" s="120">
        <v>2668640</v>
      </c>
      <c r="I72" s="7"/>
    </row>
    <row r="73" spans="1:9" x14ac:dyDescent="0.25">
      <c r="A73" s="27" t="s">
        <v>27</v>
      </c>
      <c r="B73" s="6" t="s">
        <v>116</v>
      </c>
      <c r="C73" s="5" t="s">
        <v>108</v>
      </c>
      <c r="D73" s="3">
        <v>1</v>
      </c>
      <c r="E73" s="158"/>
      <c r="F73" s="39">
        <f t="shared" si="3"/>
        <v>0</v>
      </c>
      <c r="G73" s="16" t="b">
        <f t="shared" si="4"/>
        <v>1</v>
      </c>
      <c r="H73" s="120">
        <v>1168134</v>
      </c>
      <c r="I73" s="7"/>
    </row>
    <row r="74" spans="1:9" x14ac:dyDescent="0.25">
      <c r="A74" s="27" t="s">
        <v>27</v>
      </c>
      <c r="B74" s="4" t="s">
        <v>117</v>
      </c>
      <c r="C74" s="3" t="s">
        <v>108</v>
      </c>
      <c r="D74" s="3">
        <v>1</v>
      </c>
      <c r="E74" s="158"/>
      <c r="F74" s="39">
        <f t="shared" si="3"/>
        <v>0</v>
      </c>
      <c r="G74" s="16" t="b">
        <f t="shared" si="4"/>
        <v>1</v>
      </c>
      <c r="H74" s="120">
        <v>77707</v>
      </c>
      <c r="I74" s="7"/>
    </row>
    <row r="75" spans="1:9" x14ac:dyDescent="0.25">
      <c r="A75" s="27" t="s">
        <v>27</v>
      </c>
      <c r="B75" s="6" t="s">
        <v>139</v>
      </c>
      <c r="C75" s="5" t="s">
        <v>108</v>
      </c>
      <c r="D75" s="3">
        <v>1</v>
      </c>
      <c r="E75" s="158"/>
      <c r="F75" s="39">
        <f t="shared" si="3"/>
        <v>0</v>
      </c>
      <c r="G75" s="16" t="b">
        <f t="shared" si="4"/>
        <v>1</v>
      </c>
      <c r="H75" s="120">
        <v>328426</v>
      </c>
      <c r="I75" s="7"/>
    </row>
    <row r="76" spans="1:9" x14ac:dyDescent="0.25">
      <c r="A76" s="27" t="s">
        <v>27</v>
      </c>
      <c r="B76" s="4" t="s">
        <v>119</v>
      </c>
      <c r="C76" s="3" t="s">
        <v>108</v>
      </c>
      <c r="D76" s="3">
        <v>1</v>
      </c>
      <c r="E76" s="158"/>
      <c r="F76" s="39">
        <f t="shared" si="3"/>
        <v>0</v>
      </c>
      <c r="G76" s="16" t="b">
        <f t="shared" si="4"/>
        <v>1</v>
      </c>
      <c r="H76" s="120">
        <v>253637</v>
      </c>
      <c r="I76" s="7"/>
    </row>
    <row r="77" spans="1:9" x14ac:dyDescent="0.25">
      <c r="A77" s="27" t="s">
        <v>27</v>
      </c>
      <c r="B77" s="6" t="s">
        <v>120</v>
      </c>
      <c r="C77" s="5" t="s">
        <v>108</v>
      </c>
      <c r="D77" s="3">
        <v>1</v>
      </c>
      <c r="E77" s="158"/>
      <c r="F77" s="39">
        <f t="shared" si="3"/>
        <v>0</v>
      </c>
      <c r="G77" s="16" t="b">
        <f t="shared" si="4"/>
        <v>1</v>
      </c>
      <c r="H77" s="120">
        <v>499380</v>
      </c>
      <c r="I77" s="7"/>
    </row>
    <row r="78" spans="1:9" x14ac:dyDescent="0.25">
      <c r="A78" s="27" t="s">
        <v>27</v>
      </c>
      <c r="B78" s="4" t="s">
        <v>121</v>
      </c>
      <c r="C78" s="3" t="s">
        <v>108</v>
      </c>
      <c r="D78" s="3">
        <v>1</v>
      </c>
      <c r="E78" s="158"/>
      <c r="F78" s="39">
        <f t="shared" si="3"/>
        <v>0</v>
      </c>
      <c r="G78" s="16" t="b">
        <f t="shared" si="4"/>
        <v>1</v>
      </c>
      <c r="H78" s="120">
        <v>1274762</v>
      </c>
      <c r="I78" s="7"/>
    </row>
    <row r="79" spans="1:9" x14ac:dyDescent="0.25">
      <c r="A79" s="27" t="s">
        <v>27</v>
      </c>
      <c r="B79" s="6" t="s">
        <v>122</v>
      </c>
      <c r="C79" s="5" t="s">
        <v>108</v>
      </c>
      <c r="D79" s="3">
        <v>1</v>
      </c>
      <c r="E79" s="158"/>
      <c r="F79" s="39">
        <f t="shared" si="3"/>
        <v>0</v>
      </c>
      <c r="G79" s="16" t="b">
        <f t="shared" si="4"/>
        <v>1</v>
      </c>
      <c r="H79" s="120">
        <v>444657</v>
      </c>
      <c r="I79" s="7"/>
    </row>
    <row r="80" spans="1:9" x14ac:dyDescent="0.25">
      <c r="A80" s="27" t="s">
        <v>27</v>
      </c>
      <c r="B80" s="4" t="s">
        <v>123</v>
      </c>
      <c r="C80" s="3" t="s">
        <v>108</v>
      </c>
      <c r="D80" s="3">
        <v>1</v>
      </c>
      <c r="E80" s="158"/>
      <c r="F80" s="39">
        <f t="shared" si="3"/>
        <v>0</v>
      </c>
      <c r="G80" s="16" t="b">
        <f t="shared" si="4"/>
        <v>1</v>
      </c>
      <c r="H80" s="120">
        <v>87381</v>
      </c>
      <c r="I80" s="7"/>
    </row>
    <row r="81" spans="1:9" x14ac:dyDescent="0.25">
      <c r="A81" s="27" t="s">
        <v>27</v>
      </c>
      <c r="B81" s="6" t="s">
        <v>124</v>
      </c>
      <c r="C81" s="5" t="s">
        <v>108</v>
      </c>
      <c r="D81" s="3">
        <v>1</v>
      </c>
      <c r="E81" s="158"/>
      <c r="F81" s="39">
        <f t="shared" si="3"/>
        <v>0</v>
      </c>
      <c r="G81" s="16" t="b">
        <f t="shared" si="4"/>
        <v>1</v>
      </c>
      <c r="H81" s="120">
        <v>564924</v>
      </c>
      <c r="I81" s="7"/>
    </row>
    <row r="82" spans="1:9" x14ac:dyDescent="0.25">
      <c r="A82" s="27" t="s">
        <v>27</v>
      </c>
      <c r="B82" s="4" t="s">
        <v>125</v>
      </c>
      <c r="C82" s="3" t="s">
        <v>108</v>
      </c>
      <c r="D82" s="3">
        <v>1</v>
      </c>
      <c r="E82" s="158"/>
      <c r="F82" s="39">
        <f t="shared" si="3"/>
        <v>0</v>
      </c>
      <c r="G82" s="16" t="b">
        <f t="shared" si="4"/>
        <v>1</v>
      </c>
      <c r="H82" s="120">
        <v>798333</v>
      </c>
      <c r="I82" s="7"/>
    </row>
    <row r="83" spans="1:9" x14ac:dyDescent="0.25">
      <c r="A83" s="27" t="s">
        <v>27</v>
      </c>
      <c r="B83" s="6" t="s">
        <v>140</v>
      </c>
      <c r="C83" s="5" t="s">
        <v>108</v>
      </c>
      <c r="D83" s="3">
        <v>1</v>
      </c>
      <c r="E83" s="158"/>
      <c r="F83" s="39">
        <f t="shared" si="3"/>
        <v>0</v>
      </c>
      <c r="G83" s="16" t="b">
        <f t="shared" si="4"/>
        <v>1</v>
      </c>
      <c r="H83" s="120">
        <v>2326004</v>
      </c>
      <c r="I83" s="7"/>
    </row>
    <row r="84" spans="1:9" x14ac:dyDescent="0.25">
      <c r="A84" s="27" t="s">
        <v>27</v>
      </c>
      <c r="B84" s="4" t="s">
        <v>127</v>
      </c>
      <c r="C84" s="3" t="s">
        <v>108</v>
      </c>
      <c r="D84" s="3">
        <v>1</v>
      </c>
      <c r="E84" s="158"/>
      <c r="F84" s="39">
        <f t="shared" si="3"/>
        <v>0</v>
      </c>
      <c r="G84" s="16" t="b">
        <f t="shared" si="4"/>
        <v>1</v>
      </c>
      <c r="H84" s="120">
        <v>400946</v>
      </c>
      <c r="I84" s="7"/>
    </row>
    <row r="85" spans="1:9" x14ac:dyDescent="0.25">
      <c r="A85" s="27" t="s">
        <v>27</v>
      </c>
      <c r="B85" s="6" t="s">
        <v>128</v>
      </c>
      <c r="C85" s="5" t="s">
        <v>108</v>
      </c>
      <c r="D85" s="3">
        <v>1</v>
      </c>
      <c r="E85" s="158"/>
      <c r="F85" s="39">
        <f t="shared" si="3"/>
        <v>0</v>
      </c>
      <c r="G85" s="16" t="b">
        <f t="shared" si="4"/>
        <v>1</v>
      </c>
      <c r="H85" s="120">
        <v>1310342</v>
      </c>
      <c r="I85" s="7"/>
    </row>
    <row r="86" spans="1:9" x14ac:dyDescent="0.25">
      <c r="A86" s="27" t="s">
        <v>27</v>
      </c>
      <c r="B86" s="4" t="s">
        <v>129</v>
      </c>
      <c r="C86" s="3" t="s">
        <v>130</v>
      </c>
      <c r="D86" s="3">
        <v>1</v>
      </c>
      <c r="E86" s="158"/>
      <c r="F86" s="39">
        <f t="shared" si="3"/>
        <v>0</v>
      </c>
      <c r="G86" s="16" t="b">
        <f t="shared" si="4"/>
        <v>1</v>
      </c>
      <c r="H86" s="120">
        <v>3832722</v>
      </c>
      <c r="I86" s="7"/>
    </row>
    <row r="87" spans="1:9" x14ac:dyDescent="0.25">
      <c r="A87" s="27" t="s">
        <v>27</v>
      </c>
      <c r="B87" s="6" t="s">
        <v>141</v>
      </c>
      <c r="C87" s="5" t="s">
        <v>110</v>
      </c>
      <c r="D87" s="3">
        <v>1</v>
      </c>
      <c r="E87" s="158"/>
      <c r="F87" s="39">
        <f t="shared" si="3"/>
        <v>0</v>
      </c>
      <c r="G87" s="16" t="b">
        <f t="shared" si="4"/>
        <v>1</v>
      </c>
      <c r="H87" s="120">
        <v>1837643</v>
      </c>
      <c r="I87" s="7"/>
    </row>
    <row r="88" spans="1:9" x14ac:dyDescent="0.25">
      <c r="A88" s="27" t="s">
        <v>27</v>
      </c>
      <c r="B88" s="4" t="s">
        <v>132</v>
      </c>
      <c r="C88" s="3" t="s">
        <v>108</v>
      </c>
      <c r="D88" s="3">
        <v>1</v>
      </c>
      <c r="E88" s="158"/>
      <c r="F88" s="39">
        <f t="shared" si="3"/>
        <v>0</v>
      </c>
      <c r="G88" s="16" t="b">
        <f t="shared" si="4"/>
        <v>1</v>
      </c>
      <c r="H88" s="120">
        <v>116048</v>
      </c>
      <c r="I88" s="7"/>
    </row>
    <row r="89" spans="1:9" x14ac:dyDescent="0.25">
      <c r="A89" s="27" t="s">
        <v>27</v>
      </c>
      <c r="B89" s="6" t="s">
        <v>142</v>
      </c>
      <c r="C89" s="5" t="s">
        <v>108</v>
      </c>
      <c r="D89" s="3">
        <v>1</v>
      </c>
      <c r="E89" s="158"/>
      <c r="F89" s="39">
        <f t="shared" si="3"/>
        <v>0</v>
      </c>
      <c r="G89" s="16" t="b">
        <f t="shared" si="4"/>
        <v>1</v>
      </c>
      <c r="H89" s="120">
        <v>1701643</v>
      </c>
      <c r="I89" s="7"/>
    </row>
    <row r="90" spans="1:9" x14ac:dyDescent="0.25">
      <c r="A90" s="27" t="s">
        <v>27</v>
      </c>
      <c r="B90" s="4" t="s">
        <v>133</v>
      </c>
      <c r="C90" s="3" t="s">
        <v>110</v>
      </c>
      <c r="D90" s="3">
        <v>1</v>
      </c>
      <c r="E90" s="158"/>
      <c r="F90" s="39">
        <f t="shared" si="3"/>
        <v>0</v>
      </c>
      <c r="G90" s="16" t="b">
        <f t="shared" si="4"/>
        <v>1</v>
      </c>
      <c r="H90" s="120">
        <v>157319</v>
      </c>
      <c r="I90" s="7"/>
    </row>
    <row r="91" spans="1:9" x14ac:dyDescent="0.25">
      <c r="A91" s="27" t="s">
        <v>27</v>
      </c>
      <c r="B91" s="6" t="s">
        <v>135</v>
      </c>
      <c r="C91" s="5" t="s">
        <v>108</v>
      </c>
      <c r="D91" s="3">
        <v>1</v>
      </c>
      <c r="E91" s="158"/>
      <c r="F91" s="39">
        <f t="shared" si="3"/>
        <v>0</v>
      </c>
      <c r="G91" s="16" t="b">
        <f t="shared" si="4"/>
        <v>1</v>
      </c>
      <c r="H91" s="120">
        <v>468249</v>
      </c>
      <c r="I91" s="7"/>
    </row>
    <row r="92" spans="1:9" x14ac:dyDescent="0.25">
      <c r="A92" s="27" t="s">
        <v>27</v>
      </c>
      <c r="B92" s="4" t="s">
        <v>136</v>
      </c>
      <c r="C92" s="3" t="s">
        <v>108</v>
      </c>
      <c r="D92" s="3">
        <v>1</v>
      </c>
      <c r="E92" s="158"/>
      <c r="F92" s="39">
        <f t="shared" si="3"/>
        <v>0</v>
      </c>
      <c r="G92" s="16" t="b">
        <f t="shared" si="4"/>
        <v>1</v>
      </c>
      <c r="H92" s="120">
        <v>338661</v>
      </c>
      <c r="I92" s="7"/>
    </row>
    <row r="93" spans="1:9" x14ac:dyDescent="0.25">
      <c r="A93" s="27" t="s">
        <v>27</v>
      </c>
      <c r="B93" s="6" t="s">
        <v>137</v>
      </c>
      <c r="C93" s="5" t="s">
        <v>108</v>
      </c>
      <c r="D93" s="3">
        <v>1</v>
      </c>
      <c r="E93" s="158"/>
      <c r="F93" s="39">
        <f t="shared" si="3"/>
        <v>0</v>
      </c>
      <c r="G93" s="16" t="b">
        <f t="shared" si="4"/>
        <v>1</v>
      </c>
      <c r="H93" s="120">
        <v>1101053</v>
      </c>
      <c r="I93" s="7"/>
    </row>
    <row r="94" spans="1:9" x14ac:dyDescent="0.25">
      <c r="A94" s="27" t="s">
        <v>27</v>
      </c>
      <c r="B94" s="4" t="s">
        <v>138</v>
      </c>
      <c r="C94" s="3" t="s">
        <v>108</v>
      </c>
      <c r="D94" s="3">
        <v>1</v>
      </c>
      <c r="E94" s="158"/>
      <c r="F94" s="39">
        <f t="shared" si="3"/>
        <v>0</v>
      </c>
      <c r="G94" s="16" t="b">
        <f t="shared" si="4"/>
        <v>1</v>
      </c>
      <c r="H94" s="120">
        <v>789667</v>
      </c>
      <c r="I94" s="7"/>
    </row>
    <row r="95" spans="1:9" ht="15.75" customHeight="1" x14ac:dyDescent="0.25">
      <c r="A95" s="24" t="s">
        <v>25</v>
      </c>
      <c r="B95" s="2"/>
      <c r="C95" s="2"/>
      <c r="D95" s="2"/>
      <c r="E95" s="159"/>
      <c r="F95" s="118">
        <f>SUM(F66:F94)</f>
        <v>0</v>
      </c>
      <c r="G95" s="118"/>
      <c r="H95" s="121">
        <f>SUM(H66:H94)</f>
        <v>35746802</v>
      </c>
      <c r="I95" s="7"/>
    </row>
    <row r="96" spans="1:9" ht="18" customHeight="1" x14ac:dyDescent="0.25">
      <c r="A96" s="28" t="s">
        <v>24</v>
      </c>
      <c r="B96" s="29"/>
      <c r="C96" s="29"/>
      <c r="D96" s="29"/>
      <c r="E96" s="157"/>
      <c r="F96" s="30"/>
      <c r="G96" s="30"/>
      <c r="H96" s="119"/>
      <c r="I96" s="7"/>
    </row>
    <row r="97" spans="1:9" x14ac:dyDescent="0.25">
      <c r="A97" s="31" t="s">
        <v>4</v>
      </c>
      <c r="B97" s="6" t="s">
        <v>107</v>
      </c>
      <c r="C97" s="5" t="s">
        <v>108</v>
      </c>
      <c r="D97" s="5">
        <v>1</v>
      </c>
      <c r="E97" s="158"/>
      <c r="F97" s="39">
        <f>+E97*D97</f>
        <v>0</v>
      </c>
      <c r="G97" s="16" t="b">
        <f t="shared" si="4"/>
        <v>1</v>
      </c>
      <c r="H97" s="120">
        <v>2835289</v>
      </c>
      <c r="I97" s="7"/>
    </row>
    <row r="98" spans="1:9" x14ac:dyDescent="0.25">
      <c r="A98" s="31" t="s">
        <v>4</v>
      </c>
      <c r="B98" s="4" t="s">
        <v>109</v>
      </c>
      <c r="C98" s="3" t="s">
        <v>110</v>
      </c>
      <c r="D98" s="5">
        <v>1</v>
      </c>
      <c r="E98" s="158"/>
      <c r="F98" s="39">
        <f t="shared" ref="F98:F123" si="5">+E98*D98</f>
        <v>0</v>
      </c>
      <c r="G98" s="16" t="b">
        <f t="shared" si="4"/>
        <v>1</v>
      </c>
      <c r="H98" s="120">
        <v>1625064</v>
      </c>
      <c r="I98" s="7"/>
    </row>
    <row r="99" spans="1:9" x14ac:dyDescent="0.25">
      <c r="A99" s="31" t="s">
        <v>4</v>
      </c>
      <c r="B99" s="6" t="s">
        <v>111</v>
      </c>
      <c r="C99" s="5" t="s">
        <v>108</v>
      </c>
      <c r="D99" s="5">
        <v>1</v>
      </c>
      <c r="E99" s="158"/>
      <c r="F99" s="39">
        <f t="shared" si="5"/>
        <v>0</v>
      </c>
      <c r="G99" s="16" t="b">
        <f t="shared" si="4"/>
        <v>1</v>
      </c>
      <c r="H99" s="120">
        <v>2207338</v>
      </c>
      <c r="I99" s="7"/>
    </row>
    <row r="100" spans="1:9" x14ac:dyDescent="0.25">
      <c r="A100" s="31" t="s">
        <v>4</v>
      </c>
      <c r="B100" s="4" t="s">
        <v>112</v>
      </c>
      <c r="C100" s="3" t="s">
        <v>108</v>
      </c>
      <c r="D100" s="5">
        <v>1</v>
      </c>
      <c r="E100" s="158"/>
      <c r="F100" s="39">
        <f t="shared" si="5"/>
        <v>0</v>
      </c>
      <c r="G100" s="16" t="b">
        <f t="shared" si="4"/>
        <v>1</v>
      </c>
      <c r="H100" s="120">
        <v>1112529</v>
      </c>
      <c r="I100" s="7"/>
    </row>
    <row r="101" spans="1:9" x14ac:dyDescent="0.25">
      <c r="A101" s="31" t="s">
        <v>4</v>
      </c>
      <c r="B101" s="6" t="s">
        <v>113</v>
      </c>
      <c r="C101" s="5" t="s">
        <v>108</v>
      </c>
      <c r="D101" s="5">
        <v>1</v>
      </c>
      <c r="E101" s="158"/>
      <c r="F101" s="39">
        <f t="shared" si="5"/>
        <v>0</v>
      </c>
      <c r="G101" s="16" t="b">
        <f t="shared" si="4"/>
        <v>1</v>
      </c>
      <c r="H101" s="120">
        <v>901195</v>
      </c>
      <c r="I101" s="7"/>
    </row>
    <row r="102" spans="1:9" x14ac:dyDescent="0.25">
      <c r="A102" s="31" t="s">
        <v>4</v>
      </c>
      <c r="B102" s="4" t="s">
        <v>114</v>
      </c>
      <c r="C102" s="3" t="s">
        <v>108</v>
      </c>
      <c r="D102" s="5">
        <v>1</v>
      </c>
      <c r="E102" s="158"/>
      <c r="F102" s="39">
        <f t="shared" si="5"/>
        <v>0</v>
      </c>
      <c r="G102" s="16" t="b">
        <f t="shared" si="4"/>
        <v>1</v>
      </c>
      <c r="H102" s="120">
        <v>3068151</v>
      </c>
      <c r="I102" s="7"/>
    </row>
    <row r="103" spans="1:9" x14ac:dyDescent="0.25">
      <c r="A103" s="31" t="s">
        <v>4</v>
      </c>
      <c r="B103" s="6" t="s">
        <v>115</v>
      </c>
      <c r="C103" s="5" t="s">
        <v>108</v>
      </c>
      <c r="D103" s="5">
        <v>1</v>
      </c>
      <c r="E103" s="158"/>
      <c r="F103" s="39">
        <f t="shared" si="5"/>
        <v>0</v>
      </c>
      <c r="G103" s="16" t="b">
        <f t="shared" si="4"/>
        <v>1</v>
      </c>
      <c r="H103" s="120">
        <v>2715372</v>
      </c>
      <c r="I103" s="7"/>
    </row>
    <row r="104" spans="1:9" x14ac:dyDescent="0.25">
      <c r="A104" s="31" t="s">
        <v>4</v>
      </c>
      <c r="B104" s="4" t="s">
        <v>116</v>
      </c>
      <c r="C104" s="3" t="s">
        <v>108</v>
      </c>
      <c r="D104" s="5">
        <v>1</v>
      </c>
      <c r="E104" s="158"/>
      <c r="F104" s="39">
        <f t="shared" si="5"/>
        <v>0</v>
      </c>
      <c r="G104" s="16" t="b">
        <f t="shared" si="4"/>
        <v>1</v>
      </c>
      <c r="H104" s="120">
        <v>2423372</v>
      </c>
      <c r="I104" s="7"/>
    </row>
    <row r="105" spans="1:9" x14ac:dyDescent="0.25">
      <c r="A105" s="31" t="s">
        <v>4</v>
      </c>
      <c r="B105" s="6" t="s">
        <v>117</v>
      </c>
      <c r="C105" s="5" t="s">
        <v>108</v>
      </c>
      <c r="D105" s="5">
        <v>1</v>
      </c>
      <c r="E105" s="158"/>
      <c r="F105" s="39">
        <f t="shared" si="5"/>
        <v>0</v>
      </c>
      <c r="G105" s="16" t="b">
        <f t="shared" si="4"/>
        <v>1</v>
      </c>
      <c r="H105" s="120">
        <v>92580</v>
      </c>
      <c r="I105" s="7"/>
    </row>
    <row r="106" spans="1:9" x14ac:dyDescent="0.25">
      <c r="A106" s="31" t="s">
        <v>4</v>
      </c>
      <c r="B106" s="4" t="s">
        <v>139</v>
      </c>
      <c r="C106" s="3" t="s">
        <v>108</v>
      </c>
      <c r="D106" s="5">
        <v>1</v>
      </c>
      <c r="E106" s="158"/>
      <c r="F106" s="39">
        <f t="shared" si="5"/>
        <v>0</v>
      </c>
      <c r="G106" s="16" t="b">
        <f t="shared" si="4"/>
        <v>1</v>
      </c>
      <c r="H106" s="120">
        <v>546623</v>
      </c>
      <c r="I106" s="7"/>
    </row>
    <row r="107" spans="1:9" x14ac:dyDescent="0.25">
      <c r="A107" s="31" t="s">
        <v>4</v>
      </c>
      <c r="B107" s="6" t="s">
        <v>119</v>
      </c>
      <c r="C107" s="5" t="s">
        <v>108</v>
      </c>
      <c r="D107" s="5">
        <v>1</v>
      </c>
      <c r="E107" s="158"/>
      <c r="F107" s="39">
        <f t="shared" si="5"/>
        <v>0</v>
      </c>
      <c r="G107" s="16" t="b">
        <f t="shared" si="4"/>
        <v>1</v>
      </c>
      <c r="H107" s="120">
        <v>250796</v>
      </c>
      <c r="I107" s="7"/>
    </row>
    <row r="108" spans="1:9" x14ac:dyDescent="0.25">
      <c r="A108" s="31" t="s">
        <v>4</v>
      </c>
      <c r="B108" s="4" t="s">
        <v>120</v>
      </c>
      <c r="C108" s="3" t="s">
        <v>108</v>
      </c>
      <c r="D108" s="5">
        <v>1</v>
      </c>
      <c r="E108" s="158"/>
      <c r="F108" s="39">
        <f t="shared" si="5"/>
        <v>0</v>
      </c>
      <c r="G108" s="16" t="b">
        <f t="shared" si="4"/>
        <v>1</v>
      </c>
      <c r="H108" s="120">
        <v>639983</v>
      </c>
      <c r="I108" s="7"/>
    </row>
    <row r="109" spans="1:9" x14ac:dyDescent="0.25">
      <c r="A109" s="31" t="s">
        <v>4</v>
      </c>
      <c r="B109" s="6" t="s">
        <v>121</v>
      </c>
      <c r="C109" s="5" t="s">
        <v>108</v>
      </c>
      <c r="D109" s="5">
        <v>1</v>
      </c>
      <c r="E109" s="158"/>
      <c r="F109" s="39">
        <f t="shared" si="5"/>
        <v>0</v>
      </c>
      <c r="G109" s="16" t="b">
        <f t="shared" si="4"/>
        <v>1</v>
      </c>
      <c r="H109" s="120">
        <v>1406054</v>
      </c>
      <c r="I109" s="7"/>
    </row>
    <row r="110" spans="1:9" x14ac:dyDescent="0.25">
      <c r="A110" s="31" t="s">
        <v>4</v>
      </c>
      <c r="B110" s="4" t="s">
        <v>122</v>
      </c>
      <c r="C110" s="3" t="s">
        <v>108</v>
      </c>
      <c r="D110" s="5">
        <v>1</v>
      </c>
      <c r="E110" s="158"/>
      <c r="F110" s="39">
        <f t="shared" si="5"/>
        <v>0</v>
      </c>
      <c r="G110" s="16" t="b">
        <f t="shared" si="4"/>
        <v>1</v>
      </c>
      <c r="H110" s="120">
        <v>504776</v>
      </c>
      <c r="I110" s="7"/>
    </row>
    <row r="111" spans="1:9" x14ac:dyDescent="0.25">
      <c r="A111" s="31" t="s">
        <v>4</v>
      </c>
      <c r="B111" s="6" t="s">
        <v>123</v>
      </c>
      <c r="C111" s="5" t="s">
        <v>108</v>
      </c>
      <c r="D111" s="5">
        <v>1</v>
      </c>
      <c r="E111" s="158"/>
      <c r="F111" s="39">
        <f t="shared" si="5"/>
        <v>0</v>
      </c>
      <c r="G111" s="16" t="b">
        <f t="shared" si="4"/>
        <v>1</v>
      </c>
      <c r="H111" s="120">
        <v>89542</v>
      </c>
      <c r="I111" s="7"/>
    </row>
    <row r="112" spans="1:9" x14ac:dyDescent="0.25">
      <c r="A112" s="31" t="s">
        <v>4</v>
      </c>
      <c r="B112" s="4" t="s">
        <v>124</v>
      </c>
      <c r="C112" s="3" t="s">
        <v>108</v>
      </c>
      <c r="D112" s="5">
        <v>1</v>
      </c>
      <c r="E112" s="158"/>
      <c r="F112" s="39">
        <f t="shared" si="5"/>
        <v>0</v>
      </c>
      <c r="G112" s="16" t="b">
        <f t="shared" si="4"/>
        <v>1</v>
      </c>
      <c r="H112" s="120">
        <v>875084</v>
      </c>
      <c r="I112" s="7"/>
    </row>
    <row r="113" spans="1:9" x14ac:dyDescent="0.25">
      <c r="A113" s="31" t="s">
        <v>4</v>
      </c>
      <c r="B113" s="6" t="s">
        <v>140</v>
      </c>
      <c r="C113" s="5" t="s">
        <v>108</v>
      </c>
      <c r="D113" s="5">
        <v>1</v>
      </c>
      <c r="E113" s="158"/>
      <c r="F113" s="39">
        <f t="shared" si="5"/>
        <v>0</v>
      </c>
      <c r="G113" s="16" t="b">
        <f t="shared" si="4"/>
        <v>1</v>
      </c>
      <c r="H113" s="120">
        <v>3911576</v>
      </c>
      <c r="I113" s="7"/>
    </row>
    <row r="114" spans="1:9" x14ac:dyDescent="0.25">
      <c r="A114" s="31" t="s">
        <v>4</v>
      </c>
      <c r="B114" s="4" t="s">
        <v>127</v>
      </c>
      <c r="C114" s="3" t="s">
        <v>108</v>
      </c>
      <c r="D114" s="5">
        <v>1</v>
      </c>
      <c r="E114" s="158"/>
      <c r="F114" s="39">
        <f t="shared" si="5"/>
        <v>0</v>
      </c>
      <c r="G114" s="16" t="b">
        <f t="shared" si="4"/>
        <v>1</v>
      </c>
      <c r="H114" s="120">
        <v>613164</v>
      </c>
      <c r="I114" s="7"/>
    </row>
    <row r="115" spans="1:9" x14ac:dyDescent="0.25">
      <c r="A115" s="31" t="s">
        <v>4</v>
      </c>
      <c r="B115" s="6" t="s">
        <v>128</v>
      </c>
      <c r="C115" s="5" t="s">
        <v>108</v>
      </c>
      <c r="D115" s="5">
        <v>1</v>
      </c>
      <c r="E115" s="158"/>
      <c r="F115" s="39">
        <f t="shared" si="5"/>
        <v>0</v>
      </c>
      <c r="G115" s="16" t="b">
        <f t="shared" si="4"/>
        <v>1</v>
      </c>
      <c r="H115" s="120">
        <v>1465274</v>
      </c>
      <c r="I115" s="7"/>
    </row>
    <row r="116" spans="1:9" x14ac:dyDescent="0.25">
      <c r="A116" s="31" t="s">
        <v>4</v>
      </c>
      <c r="B116" s="4" t="s">
        <v>129</v>
      </c>
      <c r="C116" s="3" t="s">
        <v>130</v>
      </c>
      <c r="D116" s="5">
        <v>1</v>
      </c>
      <c r="E116" s="158"/>
      <c r="F116" s="39">
        <f t="shared" si="5"/>
        <v>0</v>
      </c>
      <c r="G116" s="16" t="b">
        <f t="shared" si="4"/>
        <v>1</v>
      </c>
      <c r="H116" s="120">
        <v>2646785</v>
      </c>
      <c r="I116" s="7"/>
    </row>
    <row r="117" spans="1:9" x14ac:dyDescent="0.25">
      <c r="A117" s="31" t="s">
        <v>4</v>
      </c>
      <c r="B117" s="6" t="s">
        <v>141</v>
      </c>
      <c r="C117" s="5" t="s">
        <v>110</v>
      </c>
      <c r="D117" s="5">
        <v>1</v>
      </c>
      <c r="E117" s="158"/>
      <c r="F117" s="39">
        <f t="shared" si="5"/>
        <v>0</v>
      </c>
      <c r="G117" s="16" t="b">
        <f t="shared" si="4"/>
        <v>1</v>
      </c>
      <c r="H117" s="120">
        <v>1889455</v>
      </c>
      <c r="I117" s="7"/>
    </row>
    <row r="118" spans="1:9" x14ac:dyDescent="0.25">
      <c r="A118" s="31" t="s">
        <v>4</v>
      </c>
      <c r="B118" s="4" t="s">
        <v>132</v>
      </c>
      <c r="C118" s="3" t="s">
        <v>108</v>
      </c>
      <c r="D118" s="5">
        <v>1</v>
      </c>
      <c r="E118" s="158"/>
      <c r="F118" s="39">
        <f t="shared" si="5"/>
        <v>0</v>
      </c>
      <c r="G118" s="16" t="b">
        <f t="shared" si="4"/>
        <v>1</v>
      </c>
      <c r="H118" s="120">
        <v>134500</v>
      </c>
      <c r="I118" s="7"/>
    </row>
    <row r="119" spans="1:9" x14ac:dyDescent="0.25">
      <c r="A119" s="31" t="s">
        <v>4</v>
      </c>
      <c r="B119" s="6" t="s">
        <v>133</v>
      </c>
      <c r="C119" s="5" t="s">
        <v>110</v>
      </c>
      <c r="D119" s="5">
        <v>1</v>
      </c>
      <c r="E119" s="158"/>
      <c r="F119" s="39">
        <f t="shared" si="5"/>
        <v>0</v>
      </c>
      <c r="G119" s="16" t="b">
        <f t="shared" si="4"/>
        <v>1</v>
      </c>
      <c r="H119" s="120">
        <v>159961</v>
      </c>
      <c r="I119" s="7"/>
    </row>
    <row r="120" spans="1:9" x14ac:dyDescent="0.25">
      <c r="A120" s="31" t="s">
        <v>4</v>
      </c>
      <c r="B120" s="4" t="s">
        <v>135</v>
      </c>
      <c r="C120" s="3" t="s">
        <v>108</v>
      </c>
      <c r="D120" s="5">
        <v>1</v>
      </c>
      <c r="E120" s="158"/>
      <c r="F120" s="39">
        <f t="shared" si="5"/>
        <v>0</v>
      </c>
      <c r="G120" s="16" t="b">
        <f t="shared" si="4"/>
        <v>1</v>
      </c>
      <c r="H120" s="120">
        <v>497321</v>
      </c>
      <c r="I120" s="7"/>
    </row>
    <row r="121" spans="1:9" x14ac:dyDescent="0.25">
      <c r="A121" s="31" t="s">
        <v>4</v>
      </c>
      <c r="B121" s="6" t="s">
        <v>136</v>
      </c>
      <c r="C121" s="5" t="s">
        <v>108</v>
      </c>
      <c r="D121" s="5">
        <v>1</v>
      </c>
      <c r="E121" s="158"/>
      <c r="F121" s="39">
        <f t="shared" si="5"/>
        <v>0</v>
      </c>
      <c r="G121" s="16" t="b">
        <f t="shared" si="4"/>
        <v>1</v>
      </c>
      <c r="H121" s="120">
        <v>523772</v>
      </c>
      <c r="I121" s="7"/>
    </row>
    <row r="122" spans="1:9" x14ac:dyDescent="0.25">
      <c r="A122" s="31" t="s">
        <v>4</v>
      </c>
      <c r="B122" s="4" t="s">
        <v>137</v>
      </c>
      <c r="C122" s="3" t="s">
        <v>108</v>
      </c>
      <c r="D122" s="5">
        <v>1</v>
      </c>
      <c r="E122" s="158"/>
      <c r="F122" s="39">
        <f t="shared" si="5"/>
        <v>0</v>
      </c>
      <c r="G122" s="16" t="b">
        <f t="shared" si="4"/>
        <v>1</v>
      </c>
      <c r="H122" s="120">
        <v>872890</v>
      </c>
      <c r="I122" s="7"/>
    </row>
    <row r="123" spans="1:9" x14ac:dyDescent="0.25">
      <c r="A123" s="31" t="s">
        <v>4</v>
      </c>
      <c r="B123" s="6" t="s">
        <v>138</v>
      </c>
      <c r="C123" s="5" t="s">
        <v>108</v>
      </c>
      <c r="D123" s="5">
        <v>1</v>
      </c>
      <c r="E123" s="158"/>
      <c r="F123" s="39">
        <f t="shared" si="5"/>
        <v>0</v>
      </c>
      <c r="G123" s="16" t="b">
        <f t="shared" si="4"/>
        <v>1</v>
      </c>
      <c r="H123" s="120">
        <v>935944</v>
      </c>
      <c r="I123" s="7"/>
    </row>
    <row r="124" spans="1:9" ht="15.75" customHeight="1" x14ac:dyDescent="0.25">
      <c r="A124" s="24" t="s">
        <v>1</v>
      </c>
      <c r="B124" s="2"/>
      <c r="C124" s="2"/>
      <c r="D124" s="2"/>
      <c r="E124" s="159"/>
      <c r="F124" s="118">
        <f>SUM(F97:F123)</f>
        <v>0</v>
      </c>
      <c r="G124" s="118"/>
      <c r="H124" s="121">
        <f>SUM(H97:H123)</f>
        <v>34944390</v>
      </c>
      <c r="I124" s="7"/>
    </row>
    <row r="125" spans="1:9" ht="15.75" thickBot="1" x14ac:dyDescent="0.3">
      <c r="A125" s="32" t="s">
        <v>143</v>
      </c>
      <c r="B125" s="33"/>
      <c r="C125" s="33"/>
      <c r="D125" s="33"/>
      <c r="E125" s="160"/>
      <c r="F125" s="41">
        <f>+F124+F95+F64+F34</f>
        <v>400000</v>
      </c>
      <c r="G125" s="41"/>
      <c r="H125" s="122">
        <f>+H124+H95+H64+H34</f>
        <v>137560559</v>
      </c>
      <c r="I125" s="7"/>
    </row>
  </sheetData>
  <mergeCells count="2">
    <mergeCell ref="A1:H1"/>
    <mergeCell ref="A2:G2"/>
  </mergeCells>
  <hyperlinks>
    <hyperlink ref="I1" location="Resumen!A1" display="◀ Regresar Pagina Resumen" xr:uid="{4A38024A-5BA4-435B-907B-648F66092E1C}"/>
  </hyperlinks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D8CD1-BA2E-4957-98D2-1E4AFDDB5218}">
  <sheetPr>
    <tabColor theme="2" tint="-0.749992370372631"/>
  </sheetPr>
  <dimension ref="A1:I207"/>
  <sheetViews>
    <sheetView showGridLines="0" zoomScaleNormal="100" workbookViewId="0">
      <pane ySplit="3" topLeftCell="A192" activePane="bottomLeft" state="frozen"/>
      <selection pane="bottomLeft" activeCell="I204" sqref="I4:I204"/>
    </sheetView>
  </sheetViews>
  <sheetFormatPr baseColWidth="10" defaultColWidth="8.5703125" defaultRowHeight="15" x14ac:dyDescent="0.25"/>
  <cols>
    <col min="1" max="1" width="12" customWidth="1"/>
    <col min="2" max="2" width="38" customWidth="1"/>
    <col min="3" max="4" width="14.42578125" customWidth="1"/>
    <col min="5" max="5" width="20.140625" customWidth="1"/>
    <col min="6" max="6" width="20.140625" style="9" customWidth="1"/>
    <col min="7" max="7" width="13.85546875" customWidth="1"/>
    <col min="8" max="8" width="16" customWidth="1"/>
    <col min="9" max="9" width="39" customWidth="1"/>
  </cols>
  <sheetData>
    <row r="1" spans="1:9" ht="25.5" customHeight="1" x14ac:dyDescent="0.25">
      <c r="A1" s="206" t="s">
        <v>253</v>
      </c>
      <c r="B1" s="206"/>
      <c r="C1" s="206"/>
      <c r="D1" s="206"/>
      <c r="E1" s="206"/>
      <c r="F1" s="206"/>
      <c r="G1" s="206"/>
      <c r="H1" s="206"/>
      <c r="I1" s="143" t="s">
        <v>249</v>
      </c>
    </row>
    <row r="2" spans="1:9" ht="17.25" thickBot="1" x14ac:dyDescent="0.3">
      <c r="H2" s="8" t="s">
        <v>100</v>
      </c>
    </row>
    <row r="3" spans="1:9" ht="32.1" customHeight="1" x14ac:dyDescent="0.25">
      <c r="A3" s="128" t="s">
        <v>71</v>
      </c>
      <c r="B3" s="129" t="s">
        <v>105</v>
      </c>
      <c r="C3" s="130" t="s">
        <v>106</v>
      </c>
      <c r="D3" s="130" t="s">
        <v>144</v>
      </c>
      <c r="E3" s="129" t="s">
        <v>102</v>
      </c>
      <c r="F3" s="131" t="s">
        <v>67</v>
      </c>
      <c r="G3" s="88" t="s">
        <v>254</v>
      </c>
      <c r="H3" s="124" t="s">
        <v>103</v>
      </c>
    </row>
    <row r="4" spans="1:9" ht="15" customHeight="1" x14ac:dyDescent="0.25">
      <c r="A4" s="132" t="s">
        <v>94</v>
      </c>
      <c r="B4" s="125" t="s">
        <v>145</v>
      </c>
      <c r="C4" s="126" t="s">
        <v>108</v>
      </c>
      <c r="D4" s="126">
        <v>1</v>
      </c>
      <c r="E4" s="154"/>
      <c r="F4" s="137">
        <f>+E4*D4</f>
        <v>0</v>
      </c>
      <c r="G4" s="123" t="b">
        <f>+E4&lt;=H4</f>
        <v>1</v>
      </c>
      <c r="H4" s="103">
        <v>89141</v>
      </c>
      <c r="I4" s="101"/>
    </row>
    <row r="5" spans="1:9" ht="15" customHeight="1" x14ac:dyDescent="0.25">
      <c r="A5" s="132" t="s">
        <v>94</v>
      </c>
      <c r="B5" s="125" t="s">
        <v>146</v>
      </c>
      <c r="C5" s="126" t="s">
        <v>108</v>
      </c>
      <c r="D5" s="126">
        <v>1</v>
      </c>
      <c r="E5" s="154"/>
      <c r="F5" s="137">
        <f t="shared" ref="F5:F68" si="0">+E5*D5</f>
        <v>0</v>
      </c>
      <c r="G5" s="123" t="b">
        <f t="shared" ref="G5:G68" si="1">+E5&lt;=H5</f>
        <v>1</v>
      </c>
      <c r="H5" s="103">
        <v>177631</v>
      </c>
      <c r="I5" s="101"/>
    </row>
    <row r="6" spans="1:9" ht="15" customHeight="1" x14ac:dyDescent="0.25">
      <c r="A6" s="132" t="s">
        <v>94</v>
      </c>
      <c r="B6" s="125" t="s">
        <v>107</v>
      </c>
      <c r="C6" s="126" t="s">
        <v>108</v>
      </c>
      <c r="D6" s="126">
        <v>1</v>
      </c>
      <c r="E6" s="154"/>
      <c r="F6" s="137">
        <f t="shared" si="0"/>
        <v>0</v>
      </c>
      <c r="G6" s="123" t="b">
        <f t="shared" si="1"/>
        <v>1</v>
      </c>
      <c r="H6" s="103">
        <v>1087763</v>
      </c>
      <c r="I6" s="101"/>
    </row>
    <row r="7" spans="1:9" ht="15" customHeight="1" x14ac:dyDescent="0.25">
      <c r="A7" s="132" t="s">
        <v>94</v>
      </c>
      <c r="B7" s="125" t="s">
        <v>147</v>
      </c>
      <c r="C7" s="126" t="s">
        <v>108</v>
      </c>
      <c r="D7" s="126">
        <v>1</v>
      </c>
      <c r="E7" s="154"/>
      <c r="F7" s="137">
        <f t="shared" si="0"/>
        <v>0</v>
      </c>
      <c r="G7" s="123" t="b">
        <f t="shared" si="1"/>
        <v>1</v>
      </c>
      <c r="H7" s="103">
        <v>578579</v>
      </c>
      <c r="I7" s="101"/>
    </row>
    <row r="8" spans="1:9" ht="15" customHeight="1" x14ac:dyDescent="0.25">
      <c r="A8" s="132" t="s">
        <v>94</v>
      </c>
      <c r="B8" s="125" t="s">
        <v>148</v>
      </c>
      <c r="C8" s="126" t="s">
        <v>108</v>
      </c>
      <c r="D8" s="126">
        <v>1</v>
      </c>
      <c r="E8" s="154"/>
      <c r="F8" s="137">
        <f t="shared" si="0"/>
        <v>0</v>
      </c>
      <c r="G8" s="123" t="b">
        <f t="shared" si="1"/>
        <v>1</v>
      </c>
      <c r="H8" s="103">
        <v>798270</v>
      </c>
      <c r="I8" s="101"/>
    </row>
    <row r="9" spans="1:9" ht="15" customHeight="1" x14ac:dyDescent="0.25">
      <c r="A9" s="132" t="s">
        <v>94</v>
      </c>
      <c r="B9" s="125" t="s">
        <v>111</v>
      </c>
      <c r="C9" s="126" t="s">
        <v>108</v>
      </c>
      <c r="D9" s="126">
        <v>1</v>
      </c>
      <c r="E9" s="154"/>
      <c r="F9" s="137">
        <f t="shared" si="0"/>
        <v>0</v>
      </c>
      <c r="G9" s="123" t="b">
        <f t="shared" si="1"/>
        <v>1</v>
      </c>
      <c r="H9" s="103">
        <v>980794</v>
      </c>
      <c r="I9" s="101"/>
    </row>
    <row r="10" spans="1:9" ht="15" customHeight="1" x14ac:dyDescent="0.25">
      <c r="A10" s="132" t="s">
        <v>94</v>
      </c>
      <c r="B10" s="125" t="s">
        <v>149</v>
      </c>
      <c r="C10" s="126" t="s">
        <v>108</v>
      </c>
      <c r="D10" s="126">
        <v>1</v>
      </c>
      <c r="E10" s="154"/>
      <c r="F10" s="137">
        <f t="shared" si="0"/>
        <v>0</v>
      </c>
      <c r="G10" s="123" t="b">
        <f t="shared" si="1"/>
        <v>1</v>
      </c>
      <c r="H10" s="103">
        <v>261273</v>
      </c>
      <c r="I10" s="101"/>
    </row>
    <row r="11" spans="1:9" ht="15" customHeight="1" x14ac:dyDescent="0.25">
      <c r="A11" s="132" t="s">
        <v>94</v>
      </c>
      <c r="B11" s="125" t="s">
        <v>150</v>
      </c>
      <c r="C11" s="126" t="s">
        <v>108</v>
      </c>
      <c r="D11" s="126">
        <v>1</v>
      </c>
      <c r="E11" s="154"/>
      <c r="F11" s="137">
        <f t="shared" si="0"/>
        <v>0</v>
      </c>
      <c r="G11" s="123" t="b">
        <f t="shared" si="1"/>
        <v>1</v>
      </c>
      <c r="H11" s="103">
        <v>329105</v>
      </c>
      <c r="I11" s="101"/>
    </row>
    <row r="12" spans="1:9" ht="15" customHeight="1" x14ac:dyDescent="0.25">
      <c r="A12" s="132" t="s">
        <v>94</v>
      </c>
      <c r="B12" s="125" t="s">
        <v>151</v>
      </c>
      <c r="C12" s="126" t="s">
        <v>108</v>
      </c>
      <c r="D12" s="126">
        <v>1</v>
      </c>
      <c r="E12" s="154"/>
      <c r="F12" s="137">
        <f t="shared" si="0"/>
        <v>0</v>
      </c>
      <c r="G12" s="123" t="b">
        <f t="shared" si="1"/>
        <v>1</v>
      </c>
      <c r="H12" s="103">
        <v>352882</v>
      </c>
      <c r="I12" s="101"/>
    </row>
    <row r="13" spans="1:9" ht="15" customHeight="1" x14ac:dyDescent="0.25">
      <c r="A13" s="132" t="s">
        <v>94</v>
      </c>
      <c r="B13" s="125" t="s">
        <v>112</v>
      </c>
      <c r="C13" s="126" t="s">
        <v>108</v>
      </c>
      <c r="D13" s="126">
        <v>1</v>
      </c>
      <c r="E13" s="154"/>
      <c r="F13" s="137">
        <f t="shared" si="0"/>
        <v>0</v>
      </c>
      <c r="G13" s="123" t="b">
        <f t="shared" si="1"/>
        <v>1</v>
      </c>
      <c r="H13" s="103">
        <v>544193</v>
      </c>
      <c r="I13" s="101"/>
    </row>
    <row r="14" spans="1:9" ht="15" customHeight="1" x14ac:dyDescent="0.25">
      <c r="A14" s="132" t="s">
        <v>94</v>
      </c>
      <c r="B14" s="125" t="s">
        <v>152</v>
      </c>
      <c r="C14" s="126" t="s">
        <v>108</v>
      </c>
      <c r="D14" s="126">
        <v>1</v>
      </c>
      <c r="E14" s="154"/>
      <c r="F14" s="137">
        <f t="shared" si="0"/>
        <v>0</v>
      </c>
      <c r="G14" s="123" t="b">
        <f t="shared" si="1"/>
        <v>1</v>
      </c>
      <c r="H14" s="103">
        <v>295003</v>
      </c>
      <c r="I14" s="101"/>
    </row>
    <row r="15" spans="1:9" ht="15" customHeight="1" x14ac:dyDescent="0.25">
      <c r="A15" s="132" t="s">
        <v>94</v>
      </c>
      <c r="B15" s="125" t="s">
        <v>153</v>
      </c>
      <c r="C15" s="126" t="s">
        <v>108</v>
      </c>
      <c r="D15" s="126">
        <v>1</v>
      </c>
      <c r="E15" s="154"/>
      <c r="F15" s="137">
        <f t="shared" si="0"/>
        <v>0</v>
      </c>
      <c r="G15" s="123" t="b">
        <f t="shared" si="1"/>
        <v>1</v>
      </c>
      <c r="H15" s="103">
        <v>383382</v>
      </c>
      <c r="I15" s="101"/>
    </row>
    <row r="16" spans="1:9" ht="15" customHeight="1" x14ac:dyDescent="0.25">
      <c r="A16" s="132" t="s">
        <v>94</v>
      </c>
      <c r="B16" s="125" t="s">
        <v>154</v>
      </c>
      <c r="C16" s="126" t="s">
        <v>108</v>
      </c>
      <c r="D16" s="126">
        <v>1</v>
      </c>
      <c r="E16" s="154"/>
      <c r="F16" s="137">
        <f t="shared" si="0"/>
        <v>0</v>
      </c>
      <c r="G16" s="123" t="b">
        <f t="shared" si="1"/>
        <v>1</v>
      </c>
      <c r="H16" s="103">
        <v>339073</v>
      </c>
      <c r="I16" s="101"/>
    </row>
    <row r="17" spans="1:9" ht="15" customHeight="1" x14ac:dyDescent="0.25">
      <c r="A17" s="132" t="s">
        <v>94</v>
      </c>
      <c r="B17" s="125" t="s">
        <v>155</v>
      </c>
      <c r="C17" s="126" t="s">
        <v>108</v>
      </c>
      <c r="D17" s="126">
        <v>1</v>
      </c>
      <c r="E17" s="154"/>
      <c r="F17" s="137">
        <f t="shared" si="0"/>
        <v>0</v>
      </c>
      <c r="G17" s="123" t="b">
        <f t="shared" si="1"/>
        <v>1</v>
      </c>
      <c r="H17" s="103">
        <v>527302</v>
      </c>
      <c r="I17" s="101"/>
    </row>
    <row r="18" spans="1:9" ht="15" customHeight="1" x14ac:dyDescent="0.25">
      <c r="A18" s="132" t="s">
        <v>94</v>
      </c>
      <c r="B18" s="125" t="s">
        <v>117</v>
      </c>
      <c r="C18" s="126" t="s">
        <v>108</v>
      </c>
      <c r="D18" s="126">
        <v>1</v>
      </c>
      <c r="E18" s="154"/>
      <c r="F18" s="137">
        <f t="shared" si="0"/>
        <v>0</v>
      </c>
      <c r="G18" s="123" t="b">
        <f t="shared" si="1"/>
        <v>1</v>
      </c>
      <c r="H18" s="103">
        <v>38926</v>
      </c>
      <c r="I18" s="101"/>
    </row>
    <row r="19" spans="1:9" ht="15" customHeight="1" x14ac:dyDescent="0.25">
      <c r="A19" s="132" t="s">
        <v>94</v>
      </c>
      <c r="B19" s="125" t="s">
        <v>156</v>
      </c>
      <c r="C19" s="126" t="s">
        <v>108</v>
      </c>
      <c r="D19" s="126">
        <v>1</v>
      </c>
      <c r="E19" s="154"/>
      <c r="F19" s="137">
        <f t="shared" si="0"/>
        <v>0</v>
      </c>
      <c r="G19" s="123" t="b">
        <f t="shared" si="1"/>
        <v>1</v>
      </c>
      <c r="H19" s="103">
        <v>61891</v>
      </c>
      <c r="I19" s="101"/>
    </row>
    <row r="20" spans="1:9" ht="15" customHeight="1" x14ac:dyDescent="0.25">
      <c r="A20" s="132" t="s">
        <v>94</v>
      </c>
      <c r="B20" s="125" t="s">
        <v>157</v>
      </c>
      <c r="C20" s="126" t="s">
        <v>108</v>
      </c>
      <c r="D20" s="126">
        <v>1</v>
      </c>
      <c r="E20" s="154"/>
      <c r="F20" s="137">
        <f t="shared" si="0"/>
        <v>0</v>
      </c>
      <c r="G20" s="123" t="b">
        <f t="shared" si="1"/>
        <v>1</v>
      </c>
      <c r="H20" s="103">
        <v>408493</v>
      </c>
      <c r="I20" s="101"/>
    </row>
    <row r="21" spans="1:9" ht="15" customHeight="1" x14ac:dyDescent="0.25">
      <c r="A21" s="132" t="s">
        <v>94</v>
      </c>
      <c r="B21" s="125" t="s">
        <v>158</v>
      </c>
      <c r="C21" s="126" t="s">
        <v>108</v>
      </c>
      <c r="D21" s="126">
        <v>1</v>
      </c>
      <c r="E21" s="154"/>
      <c r="F21" s="137">
        <f t="shared" si="0"/>
        <v>0</v>
      </c>
      <c r="G21" s="123" t="b">
        <f t="shared" si="1"/>
        <v>1</v>
      </c>
      <c r="H21" s="103">
        <v>788457</v>
      </c>
      <c r="I21" s="101"/>
    </row>
    <row r="22" spans="1:9" ht="15" customHeight="1" x14ac:dyDescent="0.25">
      <c r="A22" s="132" t="s">
        <v>94</v>
      </c>
      <c r="B22" s="125" t="s">
        <v>159</v>
      </c>
      <c r="C22" s="126" t="s">
        <v>108</v>
      </c>
      <c r="D22" s="126">
        <v>1</v>
      </c>
      <c r="E22" s="154"/>
      <c r="F22" s="137">
        <f t="shared" si="0"/>
        <v>0</v>
      </c>
      <c r="G22" s="123" t="b">
        <f t="shared" si="1"/>
        <v>1</v>
      </c>
      <c r="H22" s="103">
        <v>221729</v>
      </c>
      <c r="I22" s="101"/>
    </row>
    <row r="23" spans="1:9" ht="15" customHeight="1" x14ac:dyDescent="0.25">
      <c r="A23" s="132" t="s">
        <v>94</v>
      </c>
      <c r="B23" s="125" t="s">
        <v>160</v>
      </c>
      <c r="C23" s="126" t="s">
        <v>108</v>
      </c>
      <c r="D23" s="126">
        <v>1</v>
      </c>
      <c r="E23" s="154"/>
      <c r="F23" s="137">
        <f t="shared" si="0"/>
        <v>0</v>
      </c>
      <c r="G23" s="123" t="b">
        <f t="shared" si="1"/>
        <v>1</v>
      </c>
      <c r="H23" s="103">
        <v>103029</v>
      </c>
      <c r="I23" s="101"/>
    </row>
    <row r="24" spans="1:9" ht="15" customHeight="1" x14ac:dyDescent="0.25">
      <c r="A24" s="132" t="s">
        <v>94</v>
      </c>
      <c r="B24" s="125" t="s">
        <v>161</v>
      </c>
      <c r="C24" s="126" t="s">
        <v>108</v>
      </c>
      <c r="D24" s="126">
        <v>1</v>
      </c>
      <c r="E24" s="154"/>
      <c r="F24" s="137">
        <f t="shared" si="0"/>
        <v>0</v>
      </c>
      <c r="G24" s="123" t="b">
        <f t="shared" si="1"/>
        <v>1</v>
      </c>
      <c r="H24" s="103">
        <v>365934</v>
      </c>
      <c r="I24" s="101"/>
    </row>
    <row r="25" spans="1:9" ht="15" customHeight="1" x14ac:dyDescent="0.25">
      <c r="A25" s="132" t="s">
        <v>94</v>
      </c>
      <c r="B25" s="125" t="s">
        <v>162</v>
      </c>
      <c r="C25" s="126" t="s">
        <v>108</v>
      </c>
      <c r="D25" s="126">
        <v>1</v>
      </c>
      <c r="E25" s="154"/>
      <c r="F25" s="137">
        <f t="shared" si="0"/>
        <v>0</v>
      </c>
      <c r="G25" s="123" t="b">
        <f t="shared" si="1"/>
        <v>1</v>
      </c>
      <c r="H25" s="103">
        <v>994432</v>
      </c>
      <c r="I25" s="101"/>
    </row>
    <row r="26" spans="1:9" ht="15" customHeight="1" x14ac:dyDescent="0.25">
      <c r="A26" s="132" t="s">
        <v>94</v>
      </c>
      <c r="B26" s="125" t="s">
        <v>163</v>
      </c>
      <c r="C26" s="126" t="s">
        <v>108</v>
      </c>
      <c r="D26" s="126">
        <v>1</v>
      </c>
      <c r="E26" s="154"/>
      <c r="F26" s="137">
        <f t="shared" si="0"/>
        <v>0</v>
      </c>
      <c r="G26" s="123" t="b">
        <f t="shared" si="1"/>
        <v>1</v>
      </c>
      <c r="H26" s="103">
        <v>1131850</v>
      </c>
      <c r="I26" s="101"/>
    </row>
    <row r="27" spans="1:9" ht="15" customHeight="1" x14ac:dyDescent="0.25">
      <c r="A27" s="132" t="s">
        <v>94</v>
      </c>
      <c r="B27" s="125" t="s">
        <v>164</v>
      </c>
      <c r="C27" s="126" t="s">
        <v>108</v>
      </c>
      <c r="D27" s="126">
        <v>1</v>
      </c>
      <c r="E27" s="154"/>
      <c r="F27" s="137">
        <f t="shared" si="0"/>
        <v>0</v>
      </c>
      <c r="G27" s="123" t="b">
        <f t="shared" si="1"/>
        <v>1</v>
      </c>
      <c r="H27" s="103">
        <v>881890</v>
      </c>
      <c r="I27" s="101"/>
    </row>
    <row r="28" spans="1:9" ht="15" customHeight="1" x14ac:dyDescent="0.25">
      <c r="A28" s="132" t="s">
        <v>94</v>
      </c>
      <c r="B28" s="125" t="s">
        <v>165</v>
      </c>
      <c r="C28" s="126" t="s">
        <v>108</v>
      </c>
      <c r="D28" s="126">
        <v>1</v>
      </c>
      <c r="E28" s="154"/>
      <c r="F28" s="137">
        <f t="shared" si="0"/>
        <v>0</v>
      </c>
      <c r="G28" s="123" t="b">
        <f t="shared" si="1"/>
        <v>1</v>
      </c>
      <c r="H28" s="103">
        <v>199837</v>
      </c>
      <c r="I28" s="101"/>
    </row>
    <row r="29" spans="1:9" ht="15" customHeight="1" x14ac:dyDescent="0.25">
      <c r="A29" s="132" t="s">
        <v>94</v>
      </c>
      <c r="B29" s="125" t="s">
        <v>166</v>
      </c>
      <c r="C29" s="126" t="s">
        <v>108</v>
      </c>
      <c r="D29" s="126">
        <v>1</v>
      </c>
      <c r="E29" s="154"/>
      <c r="F29" s="137">
        <f t="shared" si="0"/>
        <v>0</v>
      </c>
      <c r="G29" s="123" t="b">
        <f t="shared" si="1"/>
        <v>1</v>
      </c>
      <c r="H29" s="103">
        <v>593915</v>
      </c>
      <c r="I29" s="101"/>
    </row>
    <row r="30" spans="1:9" ht="15" customHeight="1" x14ac:dyDescent="0.25">
      <c r="A30" s="132" t="s">
        <v>94</v>
      </c>
      <c r="B30" s="125" t="s">
        <v>167</v>
      </c>
      <c r="C30" s="126" t="s">
        <v>108</v>
      </c>
      <c r="D30" s="126">
        <v>1</v>
      </c>
      <c r="E30" s="154"/>
      <c r="F30" s="137">
        <f t="shared" si="0"/>
        <v>0</v>
      </c>
      <c r="G30" s="123" t="b">
        <f t="shared" si="1"/>
        <v>1</v>
      </c>
      <c r="H30" s="103">
        <v>345878</v>
      </c>
      <c r="I30" s="101"/>
    </row>
    <row r="31" spans="1:9" ht="15" customHeight="1" x14ac:dyDescent="0.25">
      <c r="A31" s="132" t="s">
        <v>94</v>
      </c>
      <c r="B31" s="125" t="s">
        <v>168</v>
      </c>
      <c r="C31" s="126" t="s">
        <v>108</v>
      </c>
      <c r="D31" s="126">
        <v>1</v>
      </c>
      <c r="E31" s="154"/>
      <c r="F31" s="137">
        <f t="shared" si="0"/>
        <v>0</v>
      </c>
      <c r="G31" s="123" t="b">
        <f t="shared" si="1"/>
        <v>1</v>
      </c>
      <c r="H31" s="103">
        <v>543447</v>
      </c>
      <c r="I31" s="101"/>
    </row>
    <row r="32" spans="1:9" ht="15" customHeight="1" x14ac:dyDescent="0.25">
      <c r="A32" s="132" t="s">
        <v>94</v>
      </c>
      <c r="B32" s="125" t="s">
        <v>169</v>
      </c>
      <c r="C32" s="126" t="s">
        <v>108</v>
      </c>
      <c r="D32" s="126">
        <v>1</v>
      </c>
      <c r="E32" s="154"/>
      <c r="F32" s="137">
        <f t="shared" si="0"/>
        <v>0</v>
      </c>
      <c r="G32" s="123" t="b">
        <f t="shared" si="1"/>
        <v>1</v>
      </c>
      <c r="H32" s="103">
        <v>1330398</v>
      </c>
      <c r="I32" s="101"/>
    </row>
    <row r="33" spans="1:9" ht="15" customHeight="1" x14ac:dyDescent="0.25">
      <c r="A33" s="132" t="s">
        <v>94</v>
      </c>
      <c r="B33" s="125" t="s">
        <v>170</v>
      </c>
      <c r="C33" s="126" t="s">
        <v>108</v>
      </c>
      <c r="D33" s="126">
        <v>1</v>
      </c>
      <c r="E33" s="154"/>
      <c r="F33" s="137">
        <f t="shared" si="0"/>
        <v>0</v>
      </c>
      <c r="G33" s="123" t="b">
        <f t="shared" si="1"/>
        <v>1</v>
      </c>
      <c r="H33" s="103">
        <v>378048</v>
      </c>
      <c r="I33" s="101"/>
    </row>
    <row r="34" spans="1:9" ht="15" customHeight="1" x14ac:dyDescent="0.25">
      <c r="A34" s="132" t="s">
        <v>94</v>
      </c>
      <c r="B34" s="125" t="s">
        <v>171</v>
      </c>
      <c r="C34" s="126" t="s">
        <v>108</v>
      </c>
      <c r="D34" s="126">
        <v>1</v>
      </c>
      <c r="E34" s="154"/>
      <c r="F34" s="137">
        <f t="shared" si="0"/>
        <v>0</v>
      </c>
      <c r="G34" s="123" t="b">
        <f t="shared" si="1"/>
        <v>1</v>
      </c>
      <c r="H34" s="103">
        <v>239806</v>
      </c>
      <c r="I34" s="101"/>
    </row>
    <row r="35" spans="1:9" ht="15" customHeight="1" x14ac:dyDescent="0.25">
      <c r="A35" s="132" t="s">
        <v>94</v>
      </c>
      <c r="B35" s="125" t="s">
        <v>172</v>
      </c>
      <c r="C35" s="126" t="s">
        <v>108</v>
      </c>
      <c r="D35" s="126">
        <v>1</v>
      </c>
      <c r="E35" s="154"/>
      <c r="F35" s="137">
        <f t="shared" si="0"/>
        <v>0</v>
      </c>
      <c r="G35" s="123" t="b">
        <f t="shared" si="1"/>
        <v>1</v>
      </c>
      <c r="H35" s="103">
        <v>173697</v>
      </c>
      <c r="I35" s="101"/>
    </row>
    <row r="36" spans="1:9" ht="15" customHeight="1" x14ac:dyDescent="0.25">
      <c r="A36" s="132" t="s">
        <v>94</v>
      </c>
      <c r="B36" s="125" t="s">
        <v>173</v>
      </c>
      <c r="C36" s="126" t="s">
        <v>108</v>
      </c>
      <c r="D36" s="126">
        <v>1</v>
      </c>
      <c r="E36" s="154"/>
      <c r="F36" s="137">
        <f t="shared" si="0"/>
        <v>0</v>
      </c>
      <c r="G36" s="123" t="b">
        <f t="shared" si="1"/>
        <v>1</v>
      </c>
      <c r="H36" s="103">
        <v>675971</v>
      </c>
      <c r="I36" s="101"/>
    </row>
    <row r="37" spans="1:9" ht="15" customHeight="1" x14ac:dyDescent="0.25">
      <c r="A37" s="132" t="s">
        <v>94</v>
      </c>
      <c r="B37" s="125" t="s">
        <v>174</v>
      </c>
      <c r="C37" s="126" t="s">
        <v>108</v>
      </c>
      <c r="D37" s="126">
        <v>1</v>
      </c>
      <c r="E37" s="154"/>
      <c r="F37" s="137">
        <f t="shared" si="0"/>
        <v>0</v>
      </c>
      <c r="G37" s="123" t="b">
        <f t="shared" si="1"/>
        <v>1</v>
      </c>
      <c r="H37" s="103">
        <v>376321</v>
      </c>
      <c r="I37" s="101"/>
    </row>
    <row r="38" spans="1:9" ht="15" customHeight="1" x14ac:dyDescent="0.25">
      <c r="A38" s="132" t="s">
        <v>94</v>
      </c>
      <c r="B38" s="125" t="s">
        <v>175</v>
      </c>
      <c r="C38" s="126" t="s">
        <v>108</v>
      </c>
      <c r="D38" s="126">
        <v>1</v>
      </c>
      <c r="E38" s="154"/>
      <c r="F38" s="137">
        <f t="shared" si="0"/>
        <v>0</v>
      </c>
      <c r="G38" s="123" t="b">
        <f t="shared" si="1"/>
        <v>1</v>
      </c>
      <c r="H38" s="103">
        <v>398753</v>
      </c>
      <c r="I38" s="101"/>
    </row>
    <row r="39" spans="1:9" ht="15" customHeight="1" x14ac:dyDescent="0.25">
      <c r="A39" s="132" t="s">
        <v>94</v>
      </c>
      <c r="B39" s="125" t="s">
        <v>176</v>
      </c>
      <c r="C39" s="126" t="s">
        <v>108</v>
      </c>
      <c r="D39" s="126">
        <v>1</v>
      </c>
      <c r="E39" s="154"/>
      <c r="F39" s="137">
        <f t="shared" si="0"/>
        <v>0</v>
      </c>
      <c r="G39" s="123" t="b">
        <f t="shared" si="1"/>
        <v>1</v>
      </c>
      <c r="H39" s="103">
        <v>550083</v>
      </c>
      <c r="I39" s="101"/>
    </row>
    <row r="40" spans="1:9" ht="15" customHeight="1" x14ac:dyDescent="0.25">
      <c r="A40" s="132" t="s">
        <v>94</v>
      </c>
      <c r="B40" s="125" t="s">
        <v>177</v>
      </c>
      <c r="C40" s="126" t="s">
        <v>108</v>
      </c>
      <c r="D40" s="126">
        <v>1</v>
      </c>
      <c r="E40" s="154"/>
      <c r="F40" s="137">
        <f t="shared" si="0"/>
        <v>0</v>
      </c>
      <c r="G40" s="123" t="b">
        <f t="shared" si="1"/>
        <v>1</v>
      </c>
      <c r="H40" s="103">
        <v>488548</v>
      </c>
      <c r="I40" s="101"/>
    </row>
    <row r="41" spans="1:9" ht="15" customHeight="1" x14ac:dyDescent="0.25">
      <c r="A41" s="132" t="s">
        <v>94</v>
      </c>
      <c r="B41" s="125" t="s">
        <v>178</v>
      </c>
      <c r="C41" s="126" t="s">
        <v>108</v>
      </c>
      <c r="D41" s="126">
        <v>1</v>
      </c>
      <c r="E41" s="154"/>
      <c r="F41" s="137">
        <f t="shared" si="0"/>
        <v>0</v>
      </c>
      <c r="G41" s="123" t="b">
        <f t="shared" si="1"/>
        <v>1</v>
      </c>
      <c r="H41" s="103">
        <v>244521</v>
      </c>
      <c r="I41" s="101"/>
    </row>
    <row r="42" spans="1:9" ht="15" customHeight="1" x14ac:dyDescent="0.25">
      <c r="A42" s="132" t="s">
        <v>94</v>
      </c>
      <c r="B42" s="125" t="s">
        <v>179</v>
      </c>
      <c r="C42" s="126" t="s">
        <v>108</v>
      </c>
      <c r="D42" s="126">
        <v>1</v>
      </c>
      <c r="E42" s="154"/>
      <c r="F42" s="137">
        <f t="shared" si="0"/>
        <v>0</v>
      </c>
      <c r="G42" s="123" t="b">
        <f t="shared" si="1"/>
        <v>1</v>
      </c>
      <c r="H42" s="103">
        <v>213653</v>
      </c>
      <c r="I42" s="101"/>
    </row>
    <row r="43" spans="1:9" ht="15" customHeight="1" x14ac:dyDescent="0.25">
      <c r="A43" s="132" t="s">
        <v>94</v>
      </c>
      <c r="B43" s="125" t="s">
        <v>180</v>
      </c>
      <c r="C43" s="126" t="s">
        <v>108</v>
      </c>
      <c r="D43" s="126">
        <v>1</v>
      </c>
      <c r="E43" s="154"/>
      <c r="F43" s="137">
        <f t="shared" si="0"/>
        <v>0</v>
      </c>
      <c r="G43" s="123" t="b">
        <f t="shared" si="1"/>
        <v>1</v>
      </c>
      <c r="H43" s="103">
        <v>325191</v>
      </c>
      <c r="I43" s="101"/>
    </row>
    <row r="44" spans="1:9" ht="15" customHeight="1" x14ac:dyDescent="0.25">
      <c r="A44" s="132" t="s">
        <v>94</v>
      </c>
      <c r="B44" s="125" t="s">
        <v>181</v>
      </c>
      <c r="C44" s="126" t="s">
        <v>108</v>
      </c>
      <c r="D44" s="126">
        <v>1</v>
      </c>
      <c r="E44" s="154"/>
      <c r="F44" s="137">
        <f t="shared" si="0"/>
        <v>0</v>
      </c>
      <c r="G44" s="123" t="b">
        <f t="shared" si="1"/>
        <v>1</v>
      </c>
      <c r="H44" s="103">
        <v>179857</v>
      </c>
      <c r="I44" s="101"/>
    </row>
    <row r="45" spans="1:9" ht="15" customHeight="1" x14ac:dyDescent="0.25">
      <c r="A45" s="132" t="s">
        <v>94</v>
      </c>
      <c r="B45" s="125" t="s">
        <v>182</v>
      </c>
      <c r="C45" s="126" t="s">
        <v>108</v>
      </c>
      <c r="D45" s="126">
        <v>1</v>
      </c>
      <c r="E45" s="154"/>
      <c r="F45" s="137">
        <f t="shared" si="0"/>
        <v>0</v>
      </c>
      <c r="G45" s="123" t="b">
        <f t="shared" si="1"/>
        <v>1</v>
      </c>
      <c r="H45" s="103">
        <v>547177</v>
      </c>
      <c r="I45" s="101"/>
    </row>
    <row r="46" spans="1:9" ht="15" customHeight="1" x14ac:dyDescent="0.25">
      <c r="A46" s="132" t="s">
        <v>94</v>
      </c>
      <c r="B46" s="125" t="s">
        <v>183</v>
      </c>
      <c r="C46" s="126" t="s">
        <v>108</v>
      </c>
      <c r="D46" s="126">
        <v>1</v>
      </c>
      <c r="E46" s="154"/>
      <c r="F46" s="137">
        <f t="shared" si="0"/>
        <v>0</v>
      </c>
      <c r="G46" s="123" t="b">
        <f t="shared" si="1"/>
        <v>1</v>
      </c>
      <c r="H46" s="103">
        <v>355664</v>
      </c>
      <c r="I46" s="101"/>
    </row>
    <row r="47" spans="1:9" ht="15" customHeight="1" x14ac:dyDescent="0.25">
      <c r="A47" s="132" t="s">
        <v>94</v>
      </c>
      <c r="B47" s="125" t="s">
        <v>184</v>
      </c>
      <c r="C47" s="126" t="s">
        <v>108</v>
      </c>
      <c r="D47" s="126">
        <v>1</v>
      </c>
      <c r="E47" s="154"/>
      <c r="F47" s="137">
        <f t="shared" si="0"/>
        <v>0</v>
      </c>
      <c r="G47" s="123" t="b">
        <f t="shared" si="1"/>
        <v>1</v>
      </c>
      <c r="H47" s="103">
        <v>153995</v>
      </c>
      <c r="I47" s="101"/>
    </row>
    <row r="48" spans="1:9" ht="15" customHeight="1" x14ac:dyDescent="0.25">
      <c r="A48" s="132" t="s">
        <v>94</v>
      </c>
      <c r="B48" s="125" t="s">
        <v>185</v>
      </c>
      <c r="C48" s="126" t="s">
        <v>108</v>
      </c>
      <c r="D48" s="126">
        <v>1</v>
      </c>
      <c r="E48" s="154"/>
      <c r="F48" s="137">
        <f t="shared" si="0"/>
        <v>0</v>
      </c>
      <c r="G48" s="123" t="b">
        <f t="shared" si="1"/>
        <v>1</v>
      </c>
      <c r="H48" s="103">
        <v>200264</v>
      </c>
      <c r="I48" s="101"/>
    </row>
    <row r="49" spans="1:9" ht="15" customHeight="1" x14ac:dyDescent="0.25">
      <c r="A49" s="132" t="s">
        <v>94</v>
      </c>
      <c r="B49" s="125" t="s">
        <v>128</v>
      </c>
      <c r="C49" s="126" t="s">
        <v>108</v>
      </c>
      <c r="D49" s="126">
        <v>1</v>
      </c>
      <c r="E49" s="154"/>
      <c r="F49" s="137">
        <f t="shared" si="0"/>
        <v>0</v>
      </c>
      <c r="G49" s="123" t="b">
        <f t="shared" si="1"/>
        <v>1</v>
      </c>
      <c r="H49" s="103">
        <v>457327</v>
      </c>
      <c r="I49" s="101"/>
    </row>
    <row r="50" spans="1:9" ht="15" customHeight="1" x14ac:dyDescent="0.25">
      <c r="A50" s="132" t="s">
        <v>94</v>
      </c>
      <c r="B50" s="125" t="s">
        <v>186</v>
      </c>
      <c r="C50" s="126" t="s">
        <v>108</v>
      </c>
      <c r="D50" s="126">
        <v>1</v>
      </c>
      <c r="E50" s="154"/>
      <c r="F50" s="137">
        <f t="shared" si="0"/>
        <v>0</v>
      </c>
      <c r="G50" s="123" t="b">
        <f t="shared" si="1"/>
        <v>1</v>
      </c>
      <c r="H50" s="103">
        <v>620231</v>
      </c>
      <c r="I50" s="101"/>
    </row>
    <row r="51" spans="1:9" ht="15" customHeight="1" x14ac:dyDescent="0.25">
      <c r="A51" s="132" t="s">
        <v>94</v>
      </c>
      <c r="B51" s="125" t="s">
        <v>187</v>
      </c>
      <c r="C51" s="126" t="s">
        <v>108</v>
      </c>
      <c r="D51" s="126">
        <v>1</v>
      </c>
      <c r="E51" s="154"/>
      <c r="F51" s="137">
        <f t="shared" si="0"/>
        <v>0</v>
      </c>
      <c r="G51" s="123" t="b">
        <f t="shared" si="1"/>
        <v>1</v>
      </c>
      <c r="H51" s="103">
        <v>659159</v>
      </c>
      <c r="I51" s="101"/>
    </row>
    <row r="52" spans="1:9" ht="15" customHeight="1" x14ac:dyDescent="0.25">
      <c r="A52" s="132" t="s">
        <v>94</v>
      </c>
      <c r="B52" s="125" t="s">
        <v>188</v>
      </c>
      <c r="C52" s="126" t="s">
        <v>108</v>
      </c>
      <c r="D52" s="126">
        <v>1</v>
      </c>
      <c r="E52" s="154"/>
      <c r="F52" s="137">
        <f t="shared" si="0"/>
        <v>0</v>
      </c>
      <c r="G52" s="123" t="b">
        <f t="shared" si="1"/>
        <v>1</v>
      </c>
      <c r="H52" s="103">
        <v>421958</v>
      </c>
      <c r="I52" s="101"/>
    </row>
    <row r="53" spans="1:9" ht="15" customHeight="1" x14ac:dyDescent="0.25">
      <c r="A53" s="132" t="s">
        <v>94</v>
      </c>
      <c r="B53" s="125" t="s">
        <v>189</v>
      </c>
      <c r="C53" s="126" t="s">
        <v>108</v>
      </c>
      <c r="D53" s="126">
        <v>1</v>
      </c>
      <c r="E53" s="154"/>
      <c r="F53" s="137">
        <f t="shared" si="0"/>
        <v>0</v>
      </c>
      <c r="G53" s="123" t="b">
        <f t="shared" si="1"/>
        <v>1</v>
      </c>
      <c r="H53" s="103">
        <v>346562</v>
      </c>
      <c r="I53" s="101"/>
    </row>
    <row r="54" spans="1:9" ht="15" customHeight="1" x14ac:dyDescent="0.25">
      <c r="A54" s="132" t="s">
        <v>94</v>
      </c>
      <c r="B54" s="125" t="s">
        <v>190</v>
      </c>
      <c r="C54" s="126" t="s">
        <v>108</v>
      </c>
      <c r="D54" s="126">
        <v>1</v>
      </c>
      <c r="E54" s="154"/>
      <c r="F54" s="137">
        <f t="shared" si="0"/>
        <v>0</v>
      </c>
      <c r="G54" s="123" t="b">
        <f t="shared" si="1"/>
        <v>1</v>
      </c>
      <c r="H54" s="103">
        <v>528408</v>
      </c>
      <c r="I54" s="101"/>
    </row>
    <row r="55" spans="1:9" ht="15" customHeight="1" x14ac:dyDescent="0.25">
      <c r="A55" s="132" t="s">
        <v>94</v>
      </c>
      <c r="B55" s="125" t="s">
        <v>191</v>
      </c>
      <c r="C55" s="126" t="s">
        <v>108</v>
      </c>
      <c r="D55" s="126">
        <v>1</v>
      </c>
      <c r="E55" s="154"/>
      <c r="F55" s="137">
        <f t="shared" si="0"/>
        <v>0</v>
      </c>
      <c r="G55" s="123" t="b">
        <f t="shared" si="1"/>
        <v>1</v>
      </c>
      <c r="H55" s="103">
        <v>761826</v>
      </c>
      <c r="I55" s="101"/>
    </row>
    <row r="56" spans="1:9" ht="15" customHeight="1" x14ac:dyDescent="0.25">
      <c r="A56" s="132" t="s">
        <v>94</v>
      </c>
      <c r="B56" s="125" t="s">
        <v>192</v>
      </c>
      <c r="C56" s="126" t="s">
        <v>108</v>
      </c>
      <c r="D56" s="126">
        <v>1</v>
      </c>
      <c r="E56" s="154"/>
      <c r="F56" s="137">
        <f t="shared" si="0"/>
        <v>0</v>
      </c>
      <c r="G56" s="123" t="b">
        <f t="shared" si="1"/>
        <v>1</v>
      </c>
      <c r="H56" s="103">
        <v>295559</v>
      </c>
      <c r="I56" s="101"/>
    </row>
    <row r="57" spans="1:9" ht="15" customHeight="1" x14ac:dyDescent="0.25">
      <c r="A57" s="132" t="s">
        <v>94</v>
      </c>
      <c r="B57" s="125" t="s">
        <v>193</v>
      </c>
      <c r="C57" s="126" t="s">
        <v>108</v>
      </c>
      <c r="D57" s="126">
        <v>1</v>
      </c>
      <c r="E57" s="154"/>
      <c r="F57" s="137">
        <f t="shared" si="0"/>
        <v>0</v>
      </c>
      <c r="G57" s="123" t="b">
        <f t="shared" si="1"/>
        <v>1</v>
      </c>
      <c r="H57" s="103">
        <v>492215</v>
      </c>
      <c r="I57" s="101"/>
    </row>
    <row r="58" spans="1:9" ht="15" customHeight="1" x14ac:dyDescent="0.25">
      <c r="A58" s="132" t="s">
        <v>94</v>
      </c>
      <c r="B58" s="125" t="s">
        <v>194</v>
      </c>
      <c r="C58" s="126" t="s">
        <v>108</v>
      </c>
      <c r="D58" s="126">
        <v>1</v>
      </c>
      <c r="E58" s="154"/>
      <c r="F58" s="137">
        <f t="shared" si="0"/>
        <v>0</v>
      </c>
      <c r="G58" s="123" t="b">
        <f t="shared" si="1"/>
        <v>1</v>
      </c>
      <c r="H58" s="103">
        <v>112679</v>
      </c>
      <c r="I58" s="101"/>
    </row>
    <row r="59" spans="1:9" ht="15" customHeight="1" x14ac:dyDescent="0.25">
      <c r="A59" s="132" t="s">
        <v>94</v>
      </c>
      <c r="B59" s="125" t="s">
        <v>195</v>
      </c>
      <c r="C59" s="126" t="s">
        <v>108</v>
      </c>
      <c r="D59" s="126">
        <v>1</v>
      </c>
      <c r="E59" s="154"/>
      <c r="F59" s="137">
        <f t="shared" si="0"/>
        <v>0</v>
      </c>
      <c r="G59" s="123" t="b">
        <f t="shared" si="1"/>
        <v>1</v>
      </c>
      <c r="H59" s="103">
        <v>500684</v>
      </c>
      <c r="I59" s="101"/>
    </row>
    <row r="60" spans="1:9" ht="15" customHeight="1" x14ac:dyDescent="0.25">
      <c r="A60" s="132" t="s">
        <v>94</v>
      </c>
      <c r="B60" s="125" t="s">
        <v>196</v>
      </c>
      <c r="C60" s="126" t="s">
        <v>108</v>
      </c>
      <c r="D60" s="126">
        <v>1</v>
      </c>
      <c r="E60" s="154"/>
      <c r="F60" s="137">
        <f t="shared" si="0"/>
        <v>0</v>
      </c>
      <c r="G60" s="123" t="b">
        <f t="shared" si="1"/>
        <v>1</v>
      </c>
      <c r="H60" s="103">
        <v>399639</v>
      </c>
      <c r="I60" s="101"/>
    </row>
    <row r="61" spans="1:9" ht="15" customHeight="1" x14ac:dyDescent="0.25">
      <c r="A61" s="132" t="s">
        <v>94</v>
      </c>
      <c r="B61" s="125" t="s">
        <v>197</v>
      </c>
      <c r="C61" s="126" t="s">
        <v>108</v>
      </c>
      <c r="D61" s="126">
        <v>1</v>
      </c>
      <c r="E61" s="154"/>
      <c r="F61" s="137">
        <f t="shared" si="0"/>
        <v>0</v>
      </c>
      <c r="G61" s="123" t="b">
        <f t="shared" si="1"/>
        <v>1</v>
      </c>
      <c r="H61" s="103">
        <v>329113</v>
      </c>
      <c r="I61" s="101"/>
    </row>
    <row r="62" spans="1:9" ht="15" customHeight="1" x14ac:dyDescent="0.25">
      <c r="A62" s="132" t="s">
        <v>94</v>
      </c>
      <c r="B62" s="125" t="s">
        <v>198</v>
      </c>
      <c r="C62" s="126" t="s">
        <v>108</v>
      </c>
      <c r="D62" s="126">
        <v>1</v>
      </c>
      <c r="E62" s="154"/>
      <c r="F62" s="137">
        <f t="shared" si="0"/>
        <v>0</v>
      </c>
      <c r="G62" s="123" t="b">
        <f t="shared" si="1"/>
        <v>1</v>
      </c>
      <c r="H62" s="103">
        <v>192731</v>
      </c>
      <c r="I62" s="101"/>
    </row>
    <row r="63" spans="1:9" ht="15" customHeight="1" x14ac:dyDescent="0.25">
      <c r="A63" s="132" t="s">
        <v>94</v>
      </c>
      <c r="B63" s="125" t="s">
        <v>199</v>
      </c>
      <c r="C63" s="126" t="s">
        <v>108</v>
      </c>
      <c r="D63" s="126">
        <v>1</v>
      </c>
      <c r="E63" s="154"/>
      <c r="F63" s="137">
        <f t="shared" si="0"/>
        <v>0</v>
      </c>
      <c r="G63" s="123" t="b">
        <f t="shared" si="1"/>
        <v>1</v>
      </c>
      <c r="H63" s="103">
        <v>772649</v>
      </c>
      <c r="I63" s="101"/>
    </row>
    <row r="64" spans="1:9" ht="15" customHeight="1" x14ac:dyDescent="0.25">
      <c r="A64" s="132" t="s">
        <v>94</v>
      </c>
      <c r="B64" s="125" t="s">
        <v>200</v>
      </c>
      <c r="C64" s="126" t="s">
        <v>108</v>
      </c>
      <c r="D64" s="126">
        <v>1</v>
      </c>
      <c r="E64" s="154"/>
      <c r="F64" s="137">
        <f t="shared" si="0"/>
        <v>0</v>
      </c>
      <c r="G64" s="123" t="b">
        <f t="shared" si="1"/>
        <v>1</v>
      </c>
      <c r="H64" s="103">
        <v>172952</v>
      </c>
      <c r="I64" s="101"/>
    </row>
    <row r="65" spans="1:9" ht="15" customHeight="1" x14ac:dyDescent="0.25">
      <c r="A65" s="132" t="s">
        <v>94</v>
      </c>
      <c r="B65" s="125" t="s">
        <v>201</v>
      </c>
      <c r="C65" s="126" t="s">
        <v>108</v>
      </c>
      <c r="D65" s="126">
        <v>1</v>
      </c>
      <c r="E65" s="154"/>
      <c r="F65" s="137">
        <f t="shared" si="0"/>
        <v>0</v>
      </c>
      <c r="G65" s="123" t="b">
        <f t="shared" si="1"/>
        <v>1</v>
      </c>
      <c r="H65" s="103">
        <v>329049</v>
      </c>
      <c r="I65" s="101"/>
    </row>
    <row r="66" spans="1:9" ht="15" customHeight="1" x14ac:dyDescent="0.25">
      <c r="A66" s="132" t="s">
        <v>94</v>
      </c>
      <c r="B66" s="125" t="s">
        <v>202</v>
      </c>
      <c r="C66" s="126" t="s">
        <v>108</v>
      </c>
      <c r="D66" s="126">
        <v>1</v>
      </c>
      <c r="E66" s="154"/>
      <c r="F66" s="137">
        <f t="shared" si="0"/>
        <v>0</v>
      </c>
      <c r="G66" s="123" t="b">
        <f t="shared" si="1"/>
        <v>1</v>
      </c>
      <c r="H66" s="103">
        <v>218236</v>
      </c>
      <c r="I66" s="101"/>
    </row>
    <row r="67" spans="1:9" ht="15" customHeight="1" x14ac:dyDescent="0.25">
      <c r="A67" s="132" t="s">
        <v>94</v>
      </c>
      <c r="B67" s="125" t="s">
        <v>203</v>
      </c>
      <c r="C67" s="126" t="s">
        <v>108</v>
      </c>
      <c r="D67" s="126">
        <v>1</v>
      </c>
      <c r="E67" s="154"/>
      <c r="F67" s="137">
        <f t="shared" si="0"/>
        <v>0</v>
      </c>
      <c r="G67" s="123" t="b">
        <f t="shared" si="1"/>
        <v>1</v>
      </c>
      <c r="H67" s="103">
        <v>299813</v>
      </c>
      <c r="I67" s="101"/>
    </row>
    <row r="68" spans="1:9" ht="15" customHeight="1" x14ac:dyDescent="0.25">
      <c r="A68" s="132" t="s">
        <v>94</v>
      </c>
      <c r="B68" s="125" t="s">
        <v>204</v>
      </c>
      <c r="C68" s="126" t="s">
        <v>108</v>
      </c>
      <c r="D68" s="126">
        <v>1</v>
      </c>
      <c r="E68" s="154"/>
      <c r="F68" s="137">
        <f t="shared" si="0"/>
        <v>0</v>
      </c>
      <c r="G68" s="123" t="b">
        <f t="shared" si="1"/>
        <v>1</v>
      </c>
      <c r="H68" s="103">
        <v>248844</v>
      </c>
      <c r="I68" s="101"/>
    </row>
    <row r="69" spans="1:9" ht="15" customHeight="1" x14ac:dyDescent="0.25">
      <c r="A69" s="132" t="s">
        <v>94</v>
      </c>
      <c r="B69" s="125" t="s">
        <v>205</v>
      </c>
      <c r="C69" s="126" t="s">
        <v>108</v>
      </c>
      <c r="D69" s="126">
        <v>1</v>
      </c>
      <c r="E69" s="154"/>
      <c r="F69" s="137">
        <f t="shared" ref="F69:F102" si="2">+E69*D69</f>
        <v>0</v>
      </c>
      <c r="G69" s="123" t="b">
        <f t="shared" ref="G69:G132" si="3">+E69&lt;=H69</f>
        <v>1</v>
      </c>
      <c r="H69" s="103">
        <v>138689</v>
      </c>
      <c r="I69" s="101"/>
    </row>
    <row r="70" spans="1:9" ht="15" customHeight="1" x14ac:dyDescent="0.25">
      <c r="A70" s="132" t="s">
        <v>94</v>
      </c>
      <c r="B70" s="125" t="s">
        <v>206</v>
      </c>
      <c r="C70" s="126" t="s">
        <v>108</v>
      </c>
      <c r="D70" s="126">
        <v>1</v>
      </c>
      <c r="E70" s="154"/>
      <c r="F70" s="137">
        <f t="shared" si="2"/>
        <v>0</v>
      </c>
      <c r="G70" s="123" t="b">
        <f t="shared" si="3"/>
        <v>1</v>
      </c>
      <c r="H70" s="103">
        <v>342156</v>
      </c>
      <c r="I70" s="101"/>
    </row>
    <row r="71" spans="1:9" ht="15" customHeight="1" x14ac:dyDescent="0.25">
      <c r="A71" s="132" t="s">
        <v>94</v>
      </c>
      <c r="B71" s="125" t="s">
        <v>207</v>
      </c>
      <c r="C71" s="126" t="s">
        <v>108</v>
      </c>
      <c r="D71" s="126">
        <v>1</v>
      </c>
      <c r="E71" s="154"/>
      <c r="F71" s="137">
        <f t="shared" si="2"/>
        <v>0</v>
      </c>
      <c r="G71" s="123" t="b">
        <f t="shared" si="3"/>
        <v>1</v>
      </c>
      <c r="H71" s="103">
        <v>116854</v>
      </c>
      <c r="I71" s="101"/>
    </row>
    <row r="72" spans="1:9" ht="15" customHeight="1" x14ac:dyDescent="0.25">
      <c r="A72" s="132" t="s">
        <v>94</v>
      </c>
      <c r="B72" s="125" t="s">
        <v>208</v>
      </c>
      <c r="C72" s="126" t="s">
        <v>108</v>
      </c>
      <c r="D72" s="126">
        <v>1</v>
      </c>
      <c r="E72" s="154"/>
      <c r="F72" s="137">
        <f t="shared" si="2"/>
        <v>0</v>
      </c>
      <c r="G72" s="123" t="b">
        <f t="shared" si="3"/>
        <v>1</v>
      </c>
      <c r="H72" s="103">
        <v>530787</v>
      </c>
      <c r="I72" s="101"/>
    </row>
    <row r="73" spans="1:9" ht="15" customHeight="1" x14ac:dyDescent="0.25">
      <c r="A73" s="132" t="s">
        <v>94</v>
      </c>
      <c r="B73" s="125" t="s">
        <v>209</v>
      </c>
      <c r="C73" s="126" t="s">
        <v>108</v>
      </c>
      <c r="D73" s="126">
        <v>1</v>
      </c>
      <c r="E73" s="154"/>
      <c r="F73" s="137">
        <f t="shared" si="2"/>
        <v>0</v>
      </c>
      <c r="G73" s="123" t="b">
        <f t="shared" si="3"/>
        <v>1</v>
      </c>
      <c r="H73" s="103">
        <v>227216</v>
      </c>
      <c r="I73" s="101"/>
    </row>
    <row r="74" spans="1:9" ht="15" customHeight="1" x14ac:dyDescent="0.25">
      <c r="A74" s="132" t="s">
        <v>94</v>
      </c>
      <c r="B74" s="125" t="s">
        <v>210</v>
      </c>
      <c r="C74" s="126" t="s">
        <v>108</v>
      </c>
      <c r="D74" s="126">
        <v>1</v>
      </c>
      <c r="E74" s="154"/>
      <c r="F74" s="137">
        <f t="shared" si="2"/>
        <v>0</v>
      </c>
      <c r="G74" s="123" t="b">
        <f t="shared" si="3"/>
        <v>1</v>
      </c>
      <c r="H74" s="103">
        <v>1491453</v>
      </c>
      <c r="I74" s="101"/>
    </row>
    <row r="75" spans="1:9" ht="15" customHeight="1" x14ac:dyDescent="0.25">
      <c r="A75" s="132" t="s">
        <v>94</v>
      </c>
      <c r="B75" s="125" t="s">
        <v>211</v>
      </c>
      <c r="C75" s="126" t="s">
        <v>108</v>
      </c>
      <c r="D75" s="126">
        <v>1</v>
      </c>
      <c r="E75" s="154"/>
      <c r="F75" s="137">
        <f t="shared" si="2"/>
        <v>0</v>
      </c>
      <c r="G75" s="123" t="b">
        <f t="shared" si="3"/>
        <v>1</v>
      </c>
      <c r="H75" s="103">
        <v>187358</v>
      </c>
      <c r="I75" s="101"/>
    </row>
    <row r="76" spans="1:9" ht="15" customHeight="1" x14ac:dyDescent="0.25">
      <c r="A76" s="132" t="s">
        <v>94</v>
      </c>
      <c r="B76" s="125" t="s">
        <v>212</v>
      </c>
      <c r="C76" s="126" t="s">
        <v>108</v>
      </c>
      <c r="D76" s="126">
        <v>1</v>
      </c>
      <c r="E76" s="154"/>
      <c r="F76" s="137">
        <f t="shared" si="2"/>
        <v>0</v>
      </c>
      <c r="G76" s="123" t="b">
        <f t="shared" si="3"/>
        <v>1</v>
      </c>
      <c r="H76" s="103">
        <v>522489</v>
      </c>
      <c r="I76" s="101"/>
    </row>
    <row r="77" spans="1:9" ht="15" customHeight="1" x14ac:dyDescent="0.25">
      <c r="A77" s="132" t="s">
        <v>94</v>
      </c>
      <c r="B77" s="125" t="s">
        <v>213</v>
      </c>
      <c r="C77" s="126" t="s">
        <v>108</v>
      </c>
      <c r="D77" s="126">
        <v>1</v>
      </c>
      <c r="E77" s="154"/>
      <c r="F77" s="137">
        <f t="shared" si="2"/>
        <v>0</v>
      </c>
      <c r="G77" s="123" t="b">
        <f t="shared" si="3"/>
        <v>1</v>
      </c>
      <c r="H77" s="103">
        <v>227579</v>
      </c>
      <c r="I77" s="101"/>
    </row>
    <row r="78" spans="1:9" ht="15" customHeight="1" x14ac:dyDescent="0.25">
      <c r="A78" s="132" t="s">
        <v>94</v>
      </c>
      <c r="B78" s="125" t="s">
        <v>214</v>
      </c>
      <c r="C78" s="126" t="s">
        <v>108</v>
      </c>
      <c r="D78" s="126">
        <v>1</v>
      </c>
      <c r="E78" s="154"/>
      <c r="F78" s="137">
        <f t="shared" si="2"/>
        <v>0</v>
      </c>
      <c r="G78" s="123" t="b">
        <f t="shared" si="3"/>
        <v>1</v>
      </c>
      <c r="H78" s="103">
        <v>651826</v>
      </c>
      <c r="I78" s="101"/>
    </row>
    <row r="79" spans="1:9" ht="15" customHeight="1" x14ac:dyDescent="0.25">
      <c r="A79" s="132" t="s">
        <v>94</v>
      </c>
      <c r="B79" s="125" t="s">
        <v>135</v>
      </c>
      <c r="C79" s="126" t="s">
        <v>108</v>
      </c>
      <c r="D79" s="126">
        <v>1</v>
      </c>
      <c r="E79" s="154"/>
      <c r="F79" s="137">
        <f t="shared" si="2"/>
        <v>0</v>
      </c>
      <c r="G79" s="123" t="b">
        <f t="shared" si="3"/>
        <v>1</v>
      </c>
      <c r="H79" s="103">
        <v>236678</v>
      </c>
      <c r="I79" s="101"/>
    </row>
    <row r="80" spans="1:9" ht="15" customHeight="1" x14ac:dyDescent="0.25">
      <c r="A80" s="132" t="s">
        <v>94</v>
      </c>
      <c r="B80" s="125" t="s">
        <v>215</v>
      </c>
      <c r="C80" s="126" t="s">
        <v>108</v>
      </c>
      <c r="D80" s="126">
        <v>1</v>
      </c>
      <c r="E80" s="154"/>
      <c r="F80" s="137">
        <f t="shared" si="2"/>
        <v>0</v>
      </c>
      <c r="G80" s="123" t="b">
        <f t="shared" si="3"/>
        <v>1</v>
      </c>
      <c r="H80" s="103">
        <v>249271</v>
      </c>
      <c r="I80" s="101"/>
    </row>
    <row r="81" spans="1:9" ht="15" customHeight="1" x14ac:dyDescent="0.25">
      <c r="A81" s="132" t="s">
        <v>94</v>
      </c>
      <c r="B81" s="125" t="s">
        <v>216</v>
      </c>
      <c r="C81" s="126" t="s">
        <v>108</v>
      </c>
      <c r="D81" s="126">
        <v>1</v>
      </c>
      <c r="E81" s="154"/>
      <c r="F81" s="137">
        <f t="shared" si="2"/>
        <v>0</v>
      </c>
      <c r="G81" s="123" t="b">
        <f t="shared" si="3"/>
        <v>1</v>
      </c>
      <c r="H81" s="103">
        <v>261639</v>
      </c>
      <c r="I81" s="101"/>
    </row>
    <row r="82" spans="1:9" ht="15" customHeight="1" x14ac:dyDescent="0.25">
      <c r="A82" s="132" t="s">
        <v>94</v>
      </c>
      <c r="B82" s="125" t="s">
        <v>217</v>
      </c>
      <c r="C82" s="126" t="s">
        <v>108</v>
      </c>
      <c r="D82" s="126">
        <v>1</v>
      </c>
      <c r="E82" s="154"/>
      <c r="F82" s="137">
        <f t="shared" si="2"/>
        <v>0</v>
      </c>
      <c r="G82" s="123" t="b">
        <f t="shared" si="3"/>
        <v>1</v>
      </c>
      <c r="H82" s="103">
        <v>220105</v>
      </c>
      <c r="I82" s="101"/>
    </row>
    <row r="83" spans="1:9" ht="15" customHeight="1" x14ac:dyDescent="0.25">
      <c r="A83" s="132" t="s">
        <v>94</v>
      </c>
      <c r="B83" s="125" t="s">
        <v>218</v>
      </c>
      <c r="C83" s="126" t="s">
        <v>108</v>
      </c>
      <c r="D83" s="126">
        <v>1</v>
      </c>
      <c r="E83" s="154"/>
      <c r="F83" s="137">
        <f t="shared" si="2"/>
        <v>0</v>
      </c>
      <c r="G83" s="123" t="b">
        <f t="shared" si="3"/>
        <v>1</v>
      </c>
      <c r="H83" s="103">
        <v>395608</v>
      </c>
      <c r="I83" s="101"/>
    </row>
    <row r="84" spans="1:9" ht="15" customHeight="1" x14ac:dyDescent="0.25">
      <c r="A84" s="132" t="s">
        <v>94</v>
      </c>
      <c r="B84" s="125" t="s">
        <v>219</v>
      </c>
      <c r="C84" s="126" t="s">
        <v>108</v>
      </c>
      <c r="D84" s="126">
        <v>1</v>
      </c>
      <c r="E84" s="154"/>
      <c r="F84" s="137">
        <f t="shared" si="2"/>
        <v>0</v>
      </c>
      <c r="G84" s="123" t="b">
        <f t="shared" si="3"/>
        <v>1</v>
      </c>
      <c r="H84" s="103">
        <v>509120</v>
      </c>
      <c r="I84" s="101"/>
    </row>
    <row r="85" spans="1:9" ht="15" customHeight="1" x14ac:dyDescent="0.25">
      <c r="A85" s="132" t="s">
        <v>94</v>
      </c>
      <c r="B85" s="125" t="s">
        <v>220</v>
      </c>
      <c r="C85" s="126" t="s">
        <v>108</v>
      </c>
      <c r="D85" s="126">
        <v>1</v>
      </c>
      <c r="E85" s="154"/>
      <c r="F85" s="137">
        <f t="shared" si="2"/>
        <v>0</v>
      </c>
      <c r="G85" s="123" t="b">
        <f t="shared" si="3"/>
        <v>1</v>
      </c>
      <c r="H85" s="103">
        <v>268695</v>
      </c>
      <c r="I85" s="101"/>
    </row>
    <row r="86" spans="1:9" ht="15" customHeight="1" x14ac:dyDescent="0.25">
      <c r="A86" s="132" t="s">
        <v>94</v>
      </c>
      <c r="B86" s="125" t="s">
        <v>221</v>
      </c>
      <c r="C86" s="126" t="s">
        <v>108</v>
      </c>
      <c r="D86" s="126">
        <v>1</v>
      </c>
      <c r="E86" s="154"/>
      <c r="F86" s="137">
        <f t="shared" si="2"/>
        <v>0</v>
      </c>
      <c r="G86" s="123" t="b">
        <f t="shared" si="3"/>
        <v>1</v>
      </c>
      <c r="H86" s="103">
        <v>170584</v>
      </c>
      <c r="I86" s="101"/>
    </row>
    <row r="87" spans="1:9" ht="15" customHeight="1" x14ac:dyDescent="0.25">
      <c r="A87" s="132" t="s">
        <v>94</v>
      </c>
      <c r="B87" s="125" t="s">
        <v>222</v>
      </c>
      <c r="C87" s="126" t="s">
        <v>108</v>
      </c>
      <c r="D87" s="126">
        <v>1</v>
      </c>
      <c r="E87" s="154"/>
      <c r="F87" s="137">
        <f t="shared" si="2"/>
        <v>0</v>
      </c>
      <c r="G87" s="123" t="b">
        <f t="shared" si="3"/>
        <v>1</v>
      </c>
      <c r="H87" s="103">
        <v>291879</v>
      </c>
      <c r="I87" s="101"/>
    </row>
    <row r="88" spans="1:9" ht="15" customHeight="1" x14ac:dyDescent="0.25">
      <c r="A88" s="132" t="s">
        <v>94</v>
      </c>
      <c r="B88" s="125" t="s">
        <v>223</v>
      </c>
      <c r="C88" s="126" t="s">
        <v>108</v>
      </c>
      <c r="D88" s="126">
        <v>1</v>
      </c>
      <c r="E88" s="154"/>
      <c r="F88" s="137">
        <f t="shared" si="2"/>
        <v>0</v>
      </c>
      <c r="G88" s="123" t="b">
        <f t="shared" si="3"/>
        <v>1</v>
      </c>
      <c r="H88" s="103">
        <v>415745</v>
      </c>
      <c r="I88" s="101"/>
    </row>
    <row r="89" spans="1:9" ht="15" customHeight="1" x14ac:dyDescent="0.25">
      <c r="A89" s="132" t="s">
        <v>94</v>
      </c>
      <c r="B89" s="125" t="s">
        <v>224</v>
      </c>
      <c r="C89" s="126" t="s">
        <v>108</v>
      </c>
      <c r="D89" s="126">
        <v>1</v>
      </c>
      <c r="E89" s="154"/>
      <c r="F89" s="137">
        <f t="shared" si="2"/>
        <v>0</v>
      </c>
      <c r="G89" s="123" t="b">
        <f t="shared" si="3"/>
        <v>1</v>
      </c>
      <c r="H89" s="103">
        <v>276195</v>
      </c>
      <c r="I89" s="101"/>
    </row>
    <row r="90" spans="1:9" ht="15" customHeight="1" x14ac:dyDescent="0.25">
      <c r="A90" s="132" t="s">
        <v>94</v>
      </c>
      <c r="B90" s="125" t="s">
        <v>225</v>
      </c>
      <c r="C90" s="126" t="s">
        <v>108</v>
      </c>
      <c r="D90" s="126">
        <v>1</v>
      </c>
      <c r="E90" s="154"/>
      <c r="F90" s="137">
        <f t="shared" si="2"/>
        <v>0</v>
      </c>
      <c r="G90" s="123" t="b">
        <f t="shared" si="3"/>
        <v>1</v>
      </c>
      <c r="H90" s="103">
        <v>246639</v>
      </c>
      <c r="I90" s="101"/>
    </row>
    <row r="91" spans="1:9" ht="15" customHeight="1" x14ac:dyDescent="0.25">
      <c r="A91" s="132" t="s">
        <v>94</v>
      </c>
      <c r="B91" s="125" t="s">
        <v>226</v>
      </c>
      <c r="C91" s="126" t="s">
        <v>108</v>
      </c>
      <c r="D91" s="126">
        <v>1</v>
      </c>
      <c r="E91" s="154"/>
      <c r="F91" s="137">
        <f t="shared" si="2"/>
        <v>0</v>
      </c>
      <c r="G91" s="123" t="b">
        <f t="shared" si="3"/>
        <v>1</v>
      </c>
      <c r="H91" s="103">
        <v>233841</v>
      </c>
      <c r="I91" s="101"/>
    </row>
    <row r="92" spans="1:9" ht="15" customHeight="1" x14ac:dyDescent="0.25">
      <c r="A92" s="132" t="s">
        <v>94</v>
      </c>
      <c r="B92" s="125" t="s">
        <v>227</v>
      </c>
      <c r="C92" s="126" t="s">
        <v>108</v>
      </c>
      <c r="D92" s="126">
        <v>1</v>
      </c>
      <c r="E92" s="154"/>
      <c r="F92" s="137">
        <f t="shared" si="2"/>
        <v>0</v>
      </c>
      <c r="G92" s="123" t="b">
        <f t="shared" si="3"/>
        <v>1</v>
      </c>
      <c r="H92" s="103">
        <v>137431</v>
      </c>
      <c r="I92" s="101"/>
    </row>
    <row r="93" spans="1:9" ht="15" customHeight="1" x14ac:dyDescent="0.25">
      <c r="A93" s="132" t="s">
        <v>94</v>
      </c>
      <c r="B93" s="125" t="s">
        <v>136</v>
      </c>
      <c r="C93" s="126" t="s">
        <v>108</v>
      </c>
      <c r="D93" s="126">
        <v>1</v>
      </c>
      <c r="E93" s="154"/>
      <c r="F93" s="137">
        <f t="shared" si="2"/>
        <v>0</v>
      </c>
      <c r="G93" s="123" t="b">
        <f t="shared" si="3"/>
        <v>1</v>
      </c>
      <c r="H93" s="103">
        <v>365493</v>
      </c>
      <c r="I93" s="101"/>
    </row>
    <row r="94" spans="1:9" ht="15" customHeight="1" x14ac:dyDescent="0.25">
      <c r="A94" s="132" t="s">
        <v>94</v>
      </c>
      <c r="B94" s="125" t="s">
        <v>228</v>
      </c>
      <c r="C94" s="126" t="s">
        <v>108</v>
      </c>
      <c r="D94" s="126">
        <v>1</v>
      </c>
      <c r="E94" s="154"/>
      <c r="F94" s="137">
        <f t="shared" si="2"/>
        <v>0</v>
      </c>
      <c r="G94" s="123" t="b">
        <f t="shared" si="3"/>
        <v>1</v>
      </c>
      <c r="H94" s="103">
        <v>107803</v>
      </c>
      <c r="I94" s="101"/>
    </row>
    <row r="95" spans="1:9" ht="15" customHeight="1" x14ac:dyDescent="0.25">
      <c r="A95" s="132" t="s">
        <v>94</v>
      </c>
      <c r="B95" s="125" t="s">
        <v>229</v>
      </c>
      <c r="C95" s="126" t="s">
        <v>108</v>
      </c>
      <c r="D95" s="126">
        <v>1</v>
      </c>
      <c r="E95" s="154"/>
      <c r="F95" s="137">
        <f t="shared" si="2"/>
        <v>0</v>
      </c>
      <c r="G95" s="123" t="b">
        <f t="shared" si="3"/>
        <v>1</v>
      </c>
      <c r="H95" s="103">
        <v>609771</v>
      </c>
      <c r="I95" s="101"/>
    </row>
    <row r="96" spans="1:9" ht="15" customHeight="1" x14ac:dyDescent="0.25">
      <c r="A96" s="132" t="s">
        <v>94</v>
      </c>
      <c r="B96" s="125" t="s">
        <v>230</v>
      </c>
      <c r="C96" s="126" t="s">
        <v>108</v>
      </c>
      <c r="D96" s="126">
        <v>1</v>
      </c>
      <c r="E96" s="154"/>
      <c r="F96" s="137">
        <f t="shared" si="2"/>
        <v>0</v>
      </c>
      <c r="G96" s="123" t="b">
        <f t="shared" si="3"/>
        <v>1</v>
      </c>
      <c r="H96" s="103">
        <v>876284</v>
      </c>
      <c r="I96" s="101"/>
    </row>
    <row r="97" spans="1:9" ht="15" customHeight="1" x14ac:dyDescent="0.25">
      <c r="A97" s="132" t="s">
        <v>94</v>
      </c>
      <c r="B97" s="125" t="s">
        <v>231</v>
      </c>
      <c r="C97" s="126" t="s">
        <v>108</v>
      </c>
      <c r="D97" s="126">
        <v>1</v>
      </c>
      <c r="E97" s="154"/>
      <c r="F97" s="137">
        <f t="shared" si="2"/>
        <v>0</v>
      </c>
      <c r="G97" s="123" t="b">
        <f t="shared" si="3"/>
        <v>1</v>
      </c>
      <c r="H97" s="103">
        <v>1057006</v>
      </c>
      <c r="I97" s="101"/>
    </row>
    <row r="98" spans="1:9" ht="15" customHeight="1" x14ac:dyDescent="0.25">
      <c r="A98" s="132" t="s">
        <v>94</v>
      </c>
      <c r="B98" s="125" t="s">
        <v>232</v>
      </c>
      <c r="C98" s="126" t="s">
        <v>108</v>
      </c>
      <c r="D98" s="126">
        <v>1</v>
      </c>
      <c r="E98" s="154"/>
      <c r="F98" s="137">
        <f t="shared" si="2"/>
        <v>0</v>
      </c>
      <c r="G98" s="123" t="b">
        <f t="shared" si="3"/>
        <v>1</v>
      </c>
      <c r="H98" s="103">
        <v>278733</v>
      </c>
      <c r="I98" s="101"/>
    </row>
    <row r="99" spans="1:9" ht="15" customHeight="1" x14ac:dyDescent="0.25">
      <c r="A99" s="132" t="s">
        <v>94</v>
      </c>
      <c r="B99" s="125" t="s">
        <v>233</v>
      </c>
      <c r="C99" s="126" t="s">
        <v>108</v>
      </c>
      <c r="D99" s="126">
        <v>1</v>
      </c>
      <c r="E99" s="154"/>
      <c r="F99" s="137">
        <f t="shared" si="2"/>
        <v>0</v>
      </c>
      <c r="G99" s="123" t="b">
        <f t="shared" si="3"/>
        <v>1</v>
      </c>
      <c r="H99" s="103">
        <v>156059</v>
      </c>
      <c r="I99" s="101"/>
    </row>
    <row r="100" spans="1:9" ht="15" customHeight="1" x14ac:dyDescent="0.25">
      <c r="A100" s="132" t="s">
        <v>94</v>
      </c>
      <c r="B100" s="125" t="s">
        <v>234</v>
      </c>
      <c r="C100" s="126" t="s">
        <v>108</v>
      </c>
      <c r="D100" s="126">
        <v>1</v>
      </c>
      <c r="E100" s="154"/>
      <c r="F100" s="137">
        <f t="shared" si="2"/>
        <v>0</v>
      </c>
      <c r="G100" s="123" t="b">
        <f t="shared" si="3"/>
        <v>1</v>
      </c>
      <c r="H100" s="103">
        <v>412382</v>
      </c>
      <c r="I100" s="101"/>
    </row>
    <row r="101" spans="1:9" ht="15" customHeight="1" x14ac:dyDescent="0.25">
      <c r="A101" s="132" t="s">
        <v>94</v>
      </c>
      <c r="B101" s="125" t="s">
        <v>235</v>
      </c>
      <c r="C101" s="126" t="s">
        <v>108</v>
      </c>
      <c r="D101" s="126">
        <v>1</v>
      </c>
      <c r="E101" s="154"/>
      <c r="F101" s="137">
        <f t="shared" si="2"/>
        <v>0</v>
      </c>
      <c r="G101" s="123" t="b">
        <f t="shared" si="3"/>
        <v>1</v>
      </c>
      <c r="H101" s="103">
        <v>62926</v>
      </c>
      <c r="I101" s="101"/>
    </row>
    <row r="102" spans="1:9" ht="15" customHeight="1" x14ac:dyDescent="0.25">
      <c r="A102" s="132" t="s">
        <v>94</v>
      </c>
      <c r="B102" s="125" t="s">
        <v>236</v>
      </c>
      <c r="C102" s="126" t="s">
        <v>108</v>
      </c>
      <c r="D102" s="126">
        <v>1</v>
      </c>
      <c r="E102" s="154"/>
      <c r="F102" s="137">
        <f t="shared" si="2"/>
        <v>0</v>
      </c>
      <c r="G102" s="123" t="b">
        <f t="shared" si="3"/>
        <v>1</v>
      </c>
      <c r="H102" s="103">
        <v>62131</v>
      </c>
      <c r="I102" s="101"/>
    </row>
    <row r="103" spans="1:9" ht="15" customHeight="1" x14ac:dyDescent="0.25">
      <c r="A103" s="133" t="s">
        <v>237</v>
      </c>
      <c r="B103" s="53"/>
      <c r="C103" s="53"/>
      <c r="D103" s="127"/>
      <c r="E103" s="155"/>
      <c r="F103" s="138">
        <f>SUM(F4:F102)</f>
        <v>0</v>
      </c>
      <c r="G103" s="138"/>
      <c r="H103" s="136">
        <f>SUM(H4:H102)</f>
        <v>40754105</v>
      </c>
      <c r="I103" s="101"/>
    </row>
    <row r="104" spans="1:9" s="1" customFormat="1" ht="15" customHeight="1" x14ac:dyDescent="0.25">
      <c r="A104" s="179"/>
      <c r="B104" s="180"/>
      <c r="C104" s="180"/>
      <c r="D104" s="181"/>
      <c r="E104" s="182"/>
      <c r="F104" s="183"/>
      <c r="G104" s="184"/>
      <c r="H104" s="185"/>
      <c r="I104" s="186"/>
    </row>
    <row r="105" spans="1:9" ht="15" customHeight="1" x14ac:dyDescent="0.25">
      <c r="A105" s="134" t="s">
        <v>82</v>
      </c>
      <c r="B105" s="125" t="s">
        <v>145</v>
      </c>
      <c r="C105" s="126" t="s">
        <v>108</v>
      </c>
      <c r="D105" s="126">
        <v>1</v>
      </c>
      <c r="E105" s="154"/>
      <c r="F105" s="137">
        <f>+E105*D105</f>
        <v>0</v>
      </c>
      <c r="G105" s="123" t="b">
        <f t="shared" si="3"/>
        <v>1</v>
      </c>
      <c r="H105" s="103">
        <v>87555</v>
      </c>
      <c r="I105" s="101"/>
    </row>
    <row r="106" spans="1:9" ht="15" customHeight="1" x14ac:dyDescent="0.25">
      <c r="A106" s="134" t="s">
        <v>82</v>
      </c>
      <c r="B106" s="125" t="s">
        <v>146</v>
      </c>
      <c r="C106" s="126" t="s">
        <v>108</v>
      </c>
      <c r="D106" s="126">
        <v>1</v>
      </c>
      <c r="E106" s="154"/>
      <c r="F106" s="137">
        <f t="shared" ref="F106:F169" si="4">+E106*D106</f>
        <v>0</v>
      </c>
      <c r="G106" s="123" t="b">
        <f t="shared" si="3"/>
        <v>1</v>
      </c>
      <c r="H106" s="103">
        <v>139253</v>
      </c>
      <c r="I106" s="101"/>
    </row>
    <row r="107" spans="1:9" ht="15" customHeight="1" x14ac:dyDescent="0.25">
      <c r="A107" s="134" t="s">
        <v>82</v>
      </c>
      <c r="B107" s="125" t="s">
        <v>107</v>
      </c>
      <c r="C107" s="126" t="s">
        <v>108</v>
      </c>
      <c r="D107" s="126">
        <v>1</v>
      </c>
      <c r="E107" s="154"/>
      <c r="F107" s="137">
        <f t="shared" si="4"/>
        <v>0</v>
      </c>
      <c r="G107" s="123" t="b">
        <f t="shared" si="3"/>
        <v>1</v>
      </c>
      <c r="H107" s="103">
        <v>1064013</v>
      </c>
      <c r="I107" s="101"/>
    </row>
    <row r="108" spans="1:9" ht="15" customHeight="1" x14ac:dyDescent="0.25">
      <c r="A108" s="134" t="s">
        <v>82</v>
      </c>
      <c r="B108" s="125" t="s">
        <v>147</v>
      </c>
      <c r="C108" s="126" t="s">
        <v>108</v>
      </c>
      <c r="D108" s="126">
        <v>1</v>
      </c>
      <c r="E108" s="154"/>
      <c r="F108" s="137">
        <f t="shared" si="4"/>
        <v>0</v>
      </c>
      <c r="G108" s="123" t="b">
        <f t="shared" si="3"/>
        <v>1</v>
      </c>
      <c r="H108" s="103">
        <v>564999</v>
      </c>
      <c r="I108" s="101"/>
    </row>
    <row r="109" spans="1:9" ht="15" customHeight="1" x14ac:dyDescent="0.25">
      <c r="A109" s="134" t="s">
        <v>82</v>
      </c>
      <c r="B109" s="125" t="s">
        <v>148</v>
      </c>
      <c r="C109" s="126" t="s">
        <v>108</v>
      </c>
      <c r="D109" s="126">
        <v>1</v>
      </c>
      <c r="E109" s="154"/>
      <c r="F109" s="137">
        <f t="shared" si="4"/>
        <v>0</v>
      </c>
      <c r="G109" s="123" t="b">
        <f t="shared" si="3"/>
        <v>1</v>
      </c>
      <c r="H109" s="103">
        <v>782846</v>
      </c>
      <c r="I109" s="101"/>
    </row>
    <row r="110" spans="1:9" ht="15" customHeight="1" x14ac:dyDescent="0.25">
      <c r="A110" s="134" t="s">
        <v>82</v>
      </c>
      <c r="B110" s="125" t="s">
        <v>111</v>
      </c>
      <c r="C110" s="126" t="s">
        <v>108</v>
      </c>
      <c r="D110" s="126">
        <v>1</v>
      </c>
      <c r="E110" s="154"/>
      <c r="F110" s="137">
        <f t="shared" si="4"/>
        <v>0</v>
      </c>
      <c r="G110" s="123" t="b">
        <f t="shared" si="3"/>
        <v>1</v>
      </c>
      <c r="H110" s="103">
        <v>972048</v>
      </c>
      <c r="I110" s="101"/>
    </row>
    <row r="111" spans="1:9" ht="15" customHeight="1" x14ac:dyDescent="0.25">
      <c r="A111" s="134" t="s">
        <v>82</v>
      </c>
      <c r="B111" s="125" t="s">
        <v>149</v>
      </c>
      <c r="C111" s="126" t="s">
        <v>108</v>
      </c>
      <c r="D111" s="126">
        <v>1</v>
      </c>
      <c r="E111" s="154"/>
      <c r="F111" s="137">
        <f t="shared" si="4"/>
        <v>0</v>
      </c>
      <c r="G111" s="123" t="b">
        <f t="shared" si="3"/>
        <v>1</v>
      </c>
      <c r="H111" s="103">
        <v>258207</v>
      </c>
      <c r="I111" s="101"/>
    </row>
    <row r="112" spans="1:9" ht="15" customHeight="1" x14ac:dyDescent="0.25">
      <c r="A112" s="134" t="s">
        <v>82</v>
      </c>
      <c r="B112" s="125" t="s">
        <v>150</v>
      </c>
      <c r="C112" s="126" t="s">
        <v>108</v>
      </c>
      <c r="D112" s="126">
        <v>1</v>
      </c>
      <c r="E112" s="154"/>
      <c r="F112" s="137">
        <f t="shared" si="4"/>
        <v>0</v>
      </c>
      <c r="G112" s="123" t="b">
        <f t="shared" si="3"/>
        <v>1</v>
      </c>
      <c r="H112" s="103">
        <v>322699</v>
      </c>
      <c r="I112" s="101"/>
    </row>
    <row r="113" spans="1:9" ht="15" customHeight="1" x14ac:dyDescent="0.25">
      <c r="A113" s="134" t="s">
        <v>82</v>
      </c>
      <c r="B113" s="125" t="s">
        <v>151</v>
      </c>
      <c r="C113" s="126" t="s">
        <v>108</v>
      </c>
      <c r="D113" s="126">
        <v>1</v>
      </c>
      <c r="E113" s="154"/>
      <c r="F113" s="137">
        <f t="shared" si="4"/>
        <v>0</v>
      </c>
      <c r="G113" s="123" t="b">
        <f t="shared" si="3"/>
        <v>1</v>
      </c>
      <c r="H113" s="103">
        <v>348283</v>
      </c>
      <c r="I113" s="101"/>
    </row>
    <row r="114" spans="1:9" ht="15" customHeight="1" x14ac:dyDescent="0.25">
      <c r="A114" s="134" t="s">
        <v>82</v>
      </c>
      <c r="B114" s="125" t="s">
        <v>112</v>
      </c>
      <c r="C114" s="126" t="s">
        <v>108</v>
      </c>
      <c r="D114" s="126">
        <v>1</v>
      </c>
      <c r="E114" s="154"/>
      <c r="F114" s="137">
        <f t="shared" si="4"/>
        <v>0</v>
      </c>
      <c r="G114" s="123" t="b">
        <f t="shared" si="3"/>
        <v>1</v>
      </c>
      <c r="H114" s="103">
        <v>506849</v>
      </c>
      <c r="I114" s="101"/>
    </row>
    <row r="115" spans="1:9" ht="15" customHeight="1" x14ac:dyDescent="0.25">
      <c r="A115" s="134" t="s">
        <v>82</v>
      </c>
      <c r="B115" s="125" t="s">
        <v>152</v>
      </c>
      <c r="C115" s="126" t="s">
        <v>108</v>
      </c>
      <c r="D115" s="126">
        <v>1</v>
      </c>
      <c r="E115" s="154"/>
      <c r="F115" s="137">
        <f t="shared" si="4"/>
        <v>0</v>
      </c>
      <c r="G115" s="123" t="b">
        <f t="shared" si="3"/>
        <v>1</v>
      </c>
      <c r="H115" s="103">
        <v>259628</v>
      </c>
      <c r="I115" s="101"/>
    </row>
    <row r="116" spans="1:9" ht="15" customHeight="1" x14ac:dyDescent="0.25">
      <c r="A116" s="134" t="s">
        <v>82</v>
      </c>
      <c r="B116" s="125" t="s">
        <v>153</v>
      </c>
      <c r="C116" s="126" t="s">
        <v>108</v>
      </c>
      <c r="D116" s="126">
        <v>1</v>
      </c>
      <c r="E116" s="154"/>
      <c r="F116" s="137">
        <f t="shared" si="4"/>
        <v>0</v>
      </c>
      <c r="G116" s="123" t="b">
        <f t="shared" si="3"/>
        <v>1</v>
      </c>
      <c r="H116" s="103">
        <v>376363</v>
      </c>
      <c r="I116" s="101"/>
    </row>
    <row r="117" spans="1:9" ht="15" customHeight="1" x14ac:dyDescent="0.25">
      <c r="A117" s="134" t="s">
        <v>82</v>
      </c>
      <c r="B117" s="125" t="s">
        <v>154</v>
      </c>
      <c r="C117" s="126" t="s">
        <v>108</v>
      </c>
      <c r="D117" s="126">
        <v>1</v>
      </c>
      <c r="E117" s="154"/>
      <c r="F117" s="137">
        <f t="shared" si="4"/>
        <v>0</v>
      </c>
      <c r="G117" s="123" t="b">
        <f t="shared" si="3"/>
        <v>1</v>
      </c>
      <c r="H117" s="103">
        <v>323755</v>
      </c>
      <c r="I117" s="101"/>
    </row>
    <row r="118" spans="1:9" ht="15" customHeight="1" x14ac:dyDescent="0.25">
      <c r="A118" s="134" t="s">
        <v>82</v>
      </c>
      <c r="B118" s="125" t="s">
        <v>155</v>
      </c>
      <c r="C118" s="126" t="s">
        <v>108</v>
      </c>
      <c r="D118" s="126">
        <v>1</v>
      </c>
      <c r="E118" s="154"/>
      <c r="F118" s="137">
        <f t="shared" si="4"/>
        <v>0</v>
      </c>
      <c r="G118" s="123" t="b">
        <f t="shared" si="3"/>
        <v>1</v>
      </c>
      <c r="H118" s="103">
        <v>330205</v>
      </c>
      <c r="I118" s="101"/>
    </row>
    <row r="119" spans="1:9" ht="15" customHeight="1" x14ac:dyDescent="0.25">
      <c r="A119" s="134" t="s">
        <v>82</v>
      </c>
      <c r="B119" s="125" t="s">
        <v>117</v>
      </c>
      <c r="C119" s="126" t="s">
        <v>108</v>
      </c>
      <c r="D119" s="126">
        <v>1</v>
      </c>
      <c r="E119" s="154"/>
      <c r="F119" s="137">
        <f t="shared" si="4"/>
        <v>0</v>
      </c>
      <c r="G119" s="123" t="b">
        <f t="shared" si="3"/>
        <v>1</v>
      </c>
      <c r="H119" s="103">
        <v>57440</v>
      </c>
      <c r="I119" s="101"/>
    </row>
    <row r="120" spans="1:9" ht="15" customHeight="1" x14ac:dyDescent="0.25">
      <c r="A120" s="134" t="s">
        <v>82</v>
      </c>
      <c r="B120" s="125" t="s">
        <v>156</v>
      </c>
      <c r="C120" s="126" t="s">
        <v>108</v>
      </c>
      <c r="D120" s="126">
        <v>1</v>
      </c>
      <c r="E120" s="154"/>
      <c r="F120" s="137">
        <f t="shared" si="4"/>
        <v>0</v>
      </c>
      <c r="G120" s="123" t="b">
        <f t="shared" si="3"/>
        <v>1</v>
      </c>
      <c r="H120" s="103">
        <v>58762</v>
      </c>
      <c r="I120" s="101"/>
    </row>
    <row r="121" spans="1:9" ht="15" customHeight="1" x14ac:dyDescent="0.25">
      <c r="A121" s="134" t="s">
        <v>82</v>
      </c>
      <c r="B121" s="125" t="s">
        <v>157</v>
      </c>
      <c r="C121" s="126" t="s">
        <v>108</v>
      </c>
      <c r="D121" s="126">
        <v>1</v>
      </c>
      <c r="E121" s="154"/>
      <c r="F121" s="137">
        <f t="shared" si="4"/>
        <v>0</v>
      </c>
      <c r="G121" s="123" t="b">
        <f t="shared" si="3"/>
        <v>1</v>
      </c>
      <c r="H121" s="103">
        <v>405979</v>
      </c>
      <c r="I121" s="101"/>
    </row>
    <row r="122" spans="1:9" ht="15" customHeight="1" x14ac:dyDescent="0.25">
      <c r="A122" s="134" t="s">
        <v>82</v>
      </c>
      <c r="B122" s="125" t="s">
        <v>158</v>
      </c>
      <c r="C122" s="126" t="s">
        <v>108</v>
      </c>
      <c r="D122" s="126">
        <v>1</v>
      </c>
      <c r="E122" s="154"/>
      <c r="F122" s="137">
        <f t="shared" si="4"/>
        <v>0</v>
      </c>
      <c r="G122" s="123" t="b">
        <f t="shared" si="3"/>
        <v>1</v>
      </c>
      <c r="H122" s="103">
        <v>770244</v>
      </c>
      <c r="I122" s="101"/>
    </row>
    <row r="123" spans="1:9" ht="15" customHeight="1" x14ac:dyDescent="0.25">
      <c r="A123" s="134" t="s">
        <v>82</v>
      </c>
      <c r="B123" s="125" t="s">
        <v>159</v>
      </c>
      <c r="C123" s="126" t="s">
        <v>108</v>
      </c>
      <c r="D123" s="126">
        <v>1</v>
      </c>
      <c r="E123" s="154"/>
      <c r="F123" s="137">
        <f t="shared" si="4"/>
        <v>0</v>
      </c>
      <c r="G123" s="123" t="b">
        <f t="shared" si="3"/>
        <v>1</v>
      </c>
      <c r="H123" s="103">
        <v>218329</v>
      </c>
      <c r="I123" s="101"/>
    </row>
    <row r="124" spans="1:9" ht="15" customHeight="1" x14ac:dyDescent="0.25">
      <c r="A124" s="134" t="s">
        <v>82</v>
      </c>
      <c r="B124" s="125" t="s">
        <v>160</v>
      </c>
      <c r="C124" s="126" t="s">
        <v>108</v>
      </c>
      <c r="D124" s="126">
        <v>1</v>
      </c>
      <c r="E124" s="154"/>
      <c r="F124" s="137">
        <f t="shared" si="4"/>
        <v>0</v>
      </c>
      <c r="G124" s="123" t="b">
        <f t="shared" si="3"/>
        <v>1</v>
      </c>
      <c r="H124" s="103">
        <v>102700</v>
      </c>
      <c r="I124" s="101"/>
    </row>
    <row r="125" spans="1:9" ht="15" customHeight="1" x14ac:dyDescent="0.25">
      <c r="A125" s="134" t="s">
        <v>82</v>
      </c>
      <c r="B125" s="125" t="s">
        <v>161</v>
      </c>
      <c r="C125" s="126" t="s">
        <v>108</v>
      </c>
      <c r="D125" s="126">
        <v>1</v>
      </c>
      <c r="E125" s="154"/>
      <c r="F125" s="137">
        <f t="shared" si="4"/>
        <v>0</v>
      </c>
      <c r="G125" s="123" t="b">
        <f t="shared" si="3"/>
        <v>1</v>
      </c>
      <c r="H125" s="103">
        <v>357676</v>
      </c>
      <c r="I125" s="101"/>
    </row>
    <row r="126" spans="1:9" ht="15" customHeight="1" x14ac:dyDescent="0.25">
      <c r="A126" s="134" t="s">
        <v>82</v>
      </c>
      <c r="B126" s="125" t="s">
        <v>162</v>
      </c>
      <c r="C126" s="126" t="s">
        <v>108</v>
      </c>
      <c r="D126" s="126">
        <v>1</v>
      </c>
      <c r="E126" s="154"/>
      <c r="F126" s="137">
        <f t="shared" si="4"/>
        <v>0</v>
      </c>
      <c r="G126" s="123" t="b">
        <f t="shared" si="3"/>
        <v>1</v>
      </c>
      <c r="H126" s="103">
        <v>856985</v>
      </c>
      <c r="I126" s="101"/>
    </row>
    <row r="127" spans="1:9" ht="15" customHeight="1" x14ac:dyDescent="0.25">
      <c r="A127" s="134" t="s">
        <v>82</v>
      </c>
      <c r="B127" s="125" t="s">
        <v>163</v>
      </c>
      <c r="C127" s="126" t="s">
        <v>108</v>
      </c>
      <c r="D127" s="126">
        <v>1</v>
      </c>
      <c r="E127" s="154"/>
      <c r="F127" s="137">
        <f t="shared" si="4"/>
        <v>0</v>
      </c>
      <c r="G127" s="123" t="b">
        <f t="shared" si="3"/>
        <v>1</v>
      </c>
      <c r="H127" s="103">
        <v>1117456</v>
      </c>
      <c r="I127" s="101"/>
    </row>
    <row r="128" spans="1:9" ht="15" customHeight="1" x14ac:dyDescent="0.25">
      <c r="A128" s="134" t="s">
        <v>82</v>
      </c>
      <c r="B128" s="125" t="s">
        <v>164</v>
      </c>
      <c r="C128" s="126" t="s">
        <v>108</v>
      </c>
      <c r="D128" s="126">
        <v>1</v>
      </c>
      <c r="E128" s="154"/>
      <c r="F128" s="137">
        <f t="shared" si="4"/>
        <v>0</v>
      </c>
      <c r="G128" s="123" t="b">
        <f t="shared" si="3"/>
        <v>1</v>
      </c>
      <c r="H128" s="103">
        <v>869047</v>
      </c>
      <c r="I128" s="101"/>
    </row>
    <row r="129" spans="1:9" ht="15" customHeight="1" x14ac:dyDescent="0.25">
      <c r="A129" s="134" t="s">
        <v>82</v>
      </c>
      <c r="B129" s="125" t="s">
        <v>165</v>
      </c>
      <c r="C129" s="126" t="s">
        <v>108</v>
      </c>
      <c r="D129" s="126">
        <v>1</v>
      </c>
      <c r="E129" s="154"/>
      <c r="F129" s="137">
        <f t="shared" si="4"/>
        <v>0</v>
      </c>
      <c r="G129" s="123" t="b">
        <f t="shared" si="3"/>
        <v>1</v>
      </c>
      <c r="H129" s="103">
        <v>198787</v>
      </c>
      <c r="I129" s="101"/>
    </row>
    <row r="130" spans="1:9" ht="15" customHeight="1" x14ac:dyDescent="0.25">
      <c r="A130" s="134" t="s">
        <v>82</v>
      </c>
      <c r="B130" s="125" t="s">
        <v>166</v>
      </c>
      <c r="C130" s="126" t="s">
        <v>108</v>
      </c>
      <c r="D130" s="126">
        <v>1</v>
      </c>
      <c r="E130" s="154"/>
      <c r="F130" s="137">
        <f t="shared" si="4"/>
        <v>0</v>
      </c>
      <c r="G130" s="123" t="b">
        <f t="shared" si="3"/>
        <v>1</v>
      </c>
      <c r="H130" s="103">
        <v>551053</v>
      </c>
      <c r="I130" s="101"/>
    </row>
    <row r="131" spans="1:9" ht="15" customHeight="1" x14ac:dyDescent="0.25">
      <c r="A131" s="134" t="s">
        <v>82</v>
      </c>
      <c r="B131" s="125" t="s">
        <v>167</v>
      </c>
      <c r="C131" s="126" t="s">
        <v>108</v>
      </c>
      <c r="D131" s="126">
        <v>1</v>
      </c>
      <c r="E131" s="154"/>
      <c r="F131" s="137">
        <f t="shared" si="4"/>
        <v>0</v>
      </c>
      <c r="G131" s="123" t="b">
        <f t="shared" si="3"/>
        <v>1</v>
      </c>
      <c r="H131" s="103">
        <v>342541</v>
      </c>
      <c r="I131" s="101"/>
    </row>
    <row r="132" spans="1:9" ht="15" customHeight="1" x14ac:dyDescent="0.25">
      <c r="A132" s="134" t="s">
        <v>82</v>
      </c>
      <c r="B132" s="125" t="s">
        <v>168</v>
      </c>
      <c r="C132" s="126" t="s">
        <v>108</v>
      </c>
      <c r="D132" s="126">
        <v>1</v>
      </c>
      <c r="E132" s="154"/>
      <c r="F132" s="137">
        <f t="shared" si="4"/>
        <v>0</v>
      </c>
      <c r="G132" s="123" t="b">
        <f t="shared" si="3"/>
        <v>1</v>
      </c>
      <c r="H132" s="103">
        <v>258419</v>
      </c>
      <c r="I132" s="101"/>
    </row>
    <row r="133" spans="1:9" ht="15" customHeight="1" x14ac:dyDescent="0.25">
      <c r="A133" s="134" t="s">
        <v>82</v>
      </c>
      <c r="B133" s="125" t="s">
        <v>169</v>
      </c>
      <c r="C133" s="126" t="s">
        <v>108</v>
      </c>
      <c r="D133" s="126">
        <v>1</v>
      </c>
      <c r="E133" s="154"/>
      <c r="F133" s="137">
        <f t="shared" si="4"/>
        <v>0</v>
      </c>
      <c r="G133" s="123" t="b">
        <f t="shared" ref="G133:G196" si="5">+E133&lt;=H133</f>
        <v>1</v>
      </c>
      <c r="H133" s="103">
        <v>1210781</v>
      </c>
      <c r="I133" s="101"/>
    </row>
    <row r="134" spans="1:9" ht="15" customHeight="1" x14ac:dyDescent="0.25">
      <c r="A134" s="134" t="s">
        <v>82</v>
      </c>
      <c r="B134" s="125" t="s">
        <v>170</v>
      </c>
      <c r="C134" s="126" t="s">
        <v>108</v>
      </c>
      <c r="D134" s="126">
        <v>1</v>
      </c>
      <c r="E134" s="154"/>
      <c r="F134" s="137">
        <f t="shared" si="4"/>
        <v>0</v>
      </c>
      <c r="G134" s="123" t="b">
        <f t="shared" si="5"/>
        <v>1</v>
      </c>
      <c r="H134" s="103">
        <v>359069</v>
      </c>
      <c r="I134" s="101"/>
    </row>
    <row r="135" spans="1:9" ht="15" customHeight="1" x14ac:dyDescent="0.25">
      <c r="A135" s="134" t="s">
        <v>82</v>
      </c>
      <c r="B135" s="125" t="s">
        <v>171</v>
      </c>
      <c r="C135" s="126" t="s">
        <v>108</v>
      </c>
      <c r="D135" s="126">
        <v>1</v>
      </c>
      <c r="E135" s="154"/>
      <c r="F135" s="137">
        <f t="shared" si="4"/>
        <v>0</v>
      </c>
      <c r="G135" s="123" t="b">
        <f t="shared" si="5"/>
        <v>1</v>
      </c>
      <c r="H135" s="103">
        <v>235643</v>
      </c>
      <c r="I135" s="101"/>
    </row>
    <row r="136" spans="1:9" ht="15" customHeight="1" x14ac:dyDescent="0.25">
      <c r="A136" s="134" t="s">
        <v>82</v>
      </c>
      <c r="B136" s="125" t="s">
        <v>172</v>
      </c>
      <c r="C136" s="126" t="s">
        <v>108</v>
      </c>
      <c r="D136" s="126">
        <v>1</v>
      </c>
      <c r="E136" s="154"/>
      <c r="F136" s="137">
        <f t="shared" si="4"/>
        <v>0</v>
      </c>
      <c r="G136" s="123" t="b">
        <f t="shared" si="5"/>
        <v>1</v>
      </c>
      <c r="H136" s="103">
        <v>186729</v>
      </c>
      <c r="I136" s="101"/>
    </row>
    <row r="137" spans="1:9" ht="15" customHeight="1" x14ac:dyDescent="0.25">
      <c r="A137" s="134" t="s">
        <v>82</v>
      </c>
      <c r="B137" s="125" t="s">
        <v>173</v>
      </c>
      <c r="C137" s="126" t="s">
        <v>108</v>
      </c>
      <c r="D137" s="126">
        <v>1</v>
      </c>
      <c r="E137" s="154"/>
      <c r="F137" s="137">
        <f t="shared" si="4"/>
        <v>0</v>
      </c>
      <c r="G137" s="123" t="b">
        <f t="shared" si="5"/>
        <v>1</v>
      </c>
      <c r="H137" s="103">
        <v>474634</v>
      </c>
      <c r="I137" s="101"/>
    </row>
    <row r="138" spans="1:9" ht="15" customHeight="1" x14ac:dyDescent="0.25">
      <c r="A138" s="134" t="s">
        <v>82</v>
      </c>
      <c r="B138" s="125" t="s">
        <v>174</v>
      </c>
      <c r="C138" s="126" t="s">
        <v>108</v>
      </c>
      <c r="D138" s="126">
        <v>1</v>
      </c>
      <c r="E138" s="154"/>
      <c r="F138" s="137">
        <f t="shared" si="4"/>
        <v>0</v>
      </c>
      <c r="G138" s="123" t="b">
        <f t="shared" si="5"/>
        <v>1</v>
      </c>
      <c r="H138" s="103">
        <v>369310</v>
      </c>
      <c r="I138" s="101"/>
    </row>
    <row r="139" spans="1:9" ht="15" customHeight="1" x14ac:dyDescent="0.25">
      <c r="A139" s="134" t="s">
        <v>82</v>
      </c>
      <c r="B139" s="125" t="s">
        <v>175</v>
      </c>
      <c r="C139" s="126" t="s">
        <v>108</v>
      </c>
      <c r="D139" s="126">
        <v>1</v>
      </c>
      <c r="E139" s="154"/>
      <c r="F139" s="137">
        <f t="shared" si="4"/>
        <v>0</v>
      </c>
      <c r="G139" s="123" t="b">
        <f t="shared" si="5"/>
        <v>1</v>
      </c>
      <c r="H139" s="103">
        <v>283436</v>
      </c>
      <c r="I139" s="101"/>
    </row>
    <row r="140" spans="1:9" ht="15" customHeight="1" x14ac:dyDescent="0.25">
      <c r="A140" s="134" t="s">
        <v>82</v>
      </c>
      <c r="B140" s="125" t="s">
        <v>176</v>
      </c>
      <c r="C140" s="126" t="s">
        <v>108</v>
      </c>
      <c r="D140" s="126">
        <v>1</v>
      </c>
      <c r="E140" s="154"/>
      <c r="F140" s="137">
        <f t="shared" si="4"/>
        <v>0</v>
      </c>
      <c r="G140" s="123" t="b">
        <f t="shared" si="5"/>
        <v>1</v>
      </c>
      <c r="H140" s="103">
        <v>356306</v>
      </c>
      <c r="I140" s="101"/>
    </row>
    <row r="141" spans="1:9" ht="15" customHeight="1" x14ac:dyDescent="0.25">
      <c r="A141" s="134" t="s">
        <v>82</v>
      </c>
      <c r="B141" s="125" t="s">
        <v>177</v>
      </c>
      <c r="C141" s="126" t="s">
        <v>108</v>
      </c>
      <c r="D141" s="126">
        <v>1</v>
      </c>
      <c r="E141" s="154"/>
      <c r="F141" s="137">
        <f t="shared" si="4"/>
        <v>0</v>
      </c>
      <c r="G141" s="123" t="b">
        <f t="shared" si="5"/>
        <v>1</v>
      </c>
      <c r="H141" s="103">
        <v>476173</v>
      </c>
      <c r="I141" s="101"/>
    </row>
    <row r="142" spans="1:9" ht="15" customHeight="1" x14ac:dyDescent="0.25">
      <c r="A142" s="134" t="s">
        <v>82</v>
      </c>
      <c r="B142" s="125" t="s">
        <v>178</v>
      </c>
      <c r="C142" s="126" t="s">
        <v>108</v>
      </c>
      <c r="D142" s="126">
        <v>1</v>
      </c>
      <c r="E142" s="154"/>
      <c r="F142" s="137">
        <f t="shared" si="4"/>
        <v>0</v>
      </c>
      <c r="G142" s="123" t="b">
        <f t="shared" si="5"/>
        <v>1</v>
      </c>
      <c r="H142" s="103">
        <v>232308</v>
      </c>
      <c r="I142" s="101"/>
    </row>
    <row r="143" spans="1:9" ht="15" customHeight="1" x14ac:dyDescent="0.25">
      <c r="A143" s="134" t="s">
        <v>82</v>
      </c>
      <c r="B143" s="125" t="s">
        <v>179</v>
      </c>
      <c r="C143" s="126" t="s">
        <v>108</v>
      </c>
      <c r="D143" s="126">
        <v>1</v>
      </c>
      <c r="E143" s="154"/>
      <c r="F143" s="137">
        <f t="shared" si="4"/>
        <v>0</v>
      </c>
      <c r="G143" s="123" t="b">
        <f t="shared" si="5"/>
        <v>1</v>
      </c>
      <c r="H143" s="103">
        <v>210928</v>
      </c>
      <c r="I143" s="101"/>
    </row>
    <row r="144" spans="1:9" ht="15" customHeight="1" x14ac:dyDescent="0.25">
      <c r="A144" s="134" t="s">
        <v>82</v>
      </c>
      <c r="B144" s="125" t="s">
        <v>180</v>
      </c>
      <c r="C144" s="126" t="s">
        <v>108</v>
      </c>
      <c r="D144" s="126">
        <v>1</v>
      </c>
      <c r="E144" s="154"/>
      <c r="F144" s="137">
        <f t="shared" si="4"/>
        <v>0</v>
      </c>
      <c r="G144" s="123" t="b">
        <f t="shared" si="5"/>
        <v>1</v>
      </c>
      <c r="H144" s="103">
        <v>319001</v>
      </c>
      <c r="I144" s="101"/>
    </row>
    <row r="145" spans="1:9" ht="15" customHeight="1" x14ac:dyDescent="0.25">
      <c r="A145" s="134" t="s">
        <v>82</v>
      </c>
      <c r="B145" s="125" t="s">
        <v>181</v>
      </c>
      <c r="C145" s="126" t="s">
        <v>108</v>
      </c>
      <c r="D145" s="126">
        <v>1</v>
      </c>
      <c r="E145" s="154"/>
      <c r="F145" s="137">
        <f t="shared" si="4"/>
        <v>0</v>
      </c>
      <c r="G145" s="123" t="b">
        <f t="shared" si="5"/>
        <v>1</v>
      </c>
      <c r="H145" s="103">
        <v>131093</v>
      </c>
      <c r="I145" s="101"/>
    </row>
    <row r="146" spans="1:9" ht="15" customHeight="1" x14ac:dyDescent="0.25">
      <c r="A146" s="134" t="s">
        <v>82</v>
      </c>
      <c r="B146" s="125" t="s">
        <v>182</v>
      </c>
      <c r="C146" s="126" t="s">
        <v>108</v>
      </c>
      <c r="D146" s="126">
        <v>1</v>
      </c>
      <c r="E146" s="154"/>
      <c r="F146" s="137">
        <f t="shared" si="4"/>
        <v>0</v>
      </c>
      <c r="G146" s="123" t="b">
        <f t="shared" si="5"/>
        <v>1</v>
      </c>
      <c r="H146" s="103">
        <v>542313</v>
      </c>
      <c r="I146" s="101"/>
    </row>
    <row r="147" spans="1:9" ht="15" customHeight="1" x14ac:dyDescent="0.25">
      <c r="A147" s="134" t="s">
        <v>82</v>
      </c>
      <c r="B147" s="125" t="s">
        <v>183</v>
      </c>
      <c r="C147" s="126" t="s">
        <v>108</v>
      </c>
      <c r="D147" s="126">
        <v>1</v>
      </c>
      <c r="E147" s="154"/>
      <c r="F147" s="137">
        <f t="shared" si="4"/>
        <v>0</v>
      </c>
      <c r="G147" s="123" t="b">
        <f t="shared" si="5"/>
        <v>1</v>
      </c>
      <c r="H147" s="103">
        <v>326364</v>
      </c>
      <c r="I147" s="101"/>
    </row>
    <row r="148" spans="1:9" ht="15" customHeight="1" x14ac:dyDescent="0.25">
      <c r="A148" s="134" t="s">
        <v>82</v>
      </c>
      <c r="B148" s="125" t="s">
        <v>184</v>
      </c>
      <c r="C148" s="126" t="s">
        <v>108</v>
      </c>
      <c r="D148" s="126">
        <v>1</v>
      </c>
      <c r="E148" s="154"/>
      <c r="F148" s="137">
        <f t="shared" si="4"/>
        <v>0</v>
      </c>
      <c r="G148" s="123" t="b">
        <f t="shared" si="5"/>
        <v>1</v>
      </c>
      <c r="H148" s="103">
        <v>149572</v>
      </c>
      <c r="I148" s="101"/>
    </row>
    <row r="149" spans="1:9" ht="15" customHeight="1" x14ac:dyDescent="0.25">
      <c r="A149" s="134" t="s">
        <v>82</v>
      </c>
      <c r="B149" s="125" t="s">
        <v>185</v>
      </c>
      <c r="C149" s="126" t="s">
        <v>108</v>
      </c>
      <c r="D149" s="126">
        <v>1</v>
      </c>
      <c r="E149" s="154"/>
      <c r="F149" s="137">
        <f t="shared" si="4"/>
        <v>0</v>
      </c>
      <c r="G149" s="123" t="b">
        <f t="shared" si="5"/>
        <v>1</v>
      </c>
      <c r="H149" s="103">
        <v>198932</v>
      </c>
      <c r="I149" s="101"/>
    </row>
    <row r="150" spans="1:9" ht="15" customHeight="1" x14ac:dyDescent="0.25">
      <c r="A150" s="134" t="s">
        <v>82</v>
      </c>
      <c r="B150" s="125" t="s">
        <v>128</v>
      </c>
      <c r="C150" s="126" t="s">
        <v>108</v>
      </c>
      <c r="D150" s="126">
        <v>1</v>
      </c>
      <c r="E150" s="154"/>
      <c r="F150" s="137">
        <f t="shared" si="4"/>
        <v>0</v>
      </c>
      <c r="G150" s="123" t="b">
        <f t="shared" si="5"/>
        <v>1</v>
      </c>
      <c r="H150" s="103">
        <v>457703</v>
      </c>
      <c r="I150" s="101"/>
    </row>
    <row r="151" spans="1:9" ht="15" customHeight="1" x14ac:dyDescent="0.25">
      <c r="A151" s="134" t="s">
        <v>82</v>
      </c>
      <c r="B151" s="125" t="s">
        <v>186</v>
      </c>
      <c r="C151" s="126" t="s">
        <v>108</v>
      </c>
      <c r="D151" s="126">
        <v>1</v>
      </c>
      <c r="E151" s="154"/>
      <c r="F151" s="137">
        <f t="shared" si="4"/>
        <v>0</v>
      </c>
      <c r="G151" s="123" t="b">
        <f t="shared" si="5"/>
        <v>1</v>
      </c>
      <c r="H151" s="103">
        <v>417296</v>
      </c>
      <c r="I151" s="101"/>
    </row>
    <row r="152" spans="1:9" ht="15" customHeight="1" x14ac:dyDescent="0.25">
      <c r="A152" s="134" t="s">
        <v>82</v>
      </c>
      <c r="B152" s="125" t="s">
        <v>187</v>
      </c>
      <c r="C152" s="126" t="s">
        <v>108</v>
      </c>
      <c r="D152" s="126">
        <v>1</v>
      </c>
      <c r="E152" s="154"/>
      <c r="F152" s="137">
        <f t="shared" si="4"/>
        <v>0</v>
      </c>
      <c r="G152" s="123" t="b">
        <f t="shared" si="5"/>
        <v>1</v>
      </c>
      <c r="H152" s="103">
        <v>653616</v>
      </c>
      <c r="I152" s="101"/>
    </row>
    <row r="153" spans="1:9" ht="15" customHeight="1" x14ac:dyDescent="0.25">
      <c r="A153" s="134" t="s">
        <v>82</v>
      </c>
      <c r="B153" s="125" t="s">
        <v>188</v>
      </c>
      <c r="C153" s="126" t="s">
        <v>108</v>
      </c>
      <c r="D153" s="126">
        <v>1</v>
      </c>
      <c r="E153" s="154"/>
      <c r="F153" s="137">
        <f t="shared" si="4"/>
        <v>0</v>
      </c>
      <c r="G153" s="123" t="b">
        <f t="shared" si="5"/>
        <v>1</v>
      </c>
      <c r="H153" s="103">
        <v>409936</v>
      </c>
      <c r="I153" s="101"/>
    </row>
    <row r="154" spans="1:9" ht="15" customHeight="1" x14ac:dyDescent="0.25">
      <c r="A154" s="134" t="s">
        <v>82</v>
      </c>
      <c r="B154" s="125" t="s">
        <v>189</v>
      </c>
      <c r="C154" s="126" t="s">
        <v>108</v>
      </c>
      <c r="D154" s="126">
        <v>1</v>
      </c>
      <c r="E154" s="154"/>
      <c r="F154" s="137">
        <f t="shared" si="4"/>
        <v>0</v>
      </c>
      <c r="G154" s="123" t="b">
        <f t="shared" si="5"/>
        <v>1</v>
      </c>
      <c r="H154" s="103">
        <v>303056</v>
      </c>
      <c r="I154" s="101"/>
    </row>
    <row r="155" spans="1:9" ht="15" customHeight="1" x14ac:dyDescent="0.25">
      <c r="A155" s="134" t="s">
        <v>82</v>
      </c>
      <c r="B155" s="125" t="s">
        <v>190</v>
      </c>
      <c r="C155" s="126" t="s">
        <v>108</v>
      </c>
      <c r="D155" s="126">
        <v>1</v>
      </c>
      <c r="E155" s="154"/>
      <c r="F155" s="137">
        <f t="shared" si="4"/>
        <v>0</v>
      </c>
      <c r="G155" s="123" t="b">
        <f t="shared" si="5"/>
        <v>1</v>
      </c>
      <c r="H155" s="103">
        <v>521095</v>
      </c>
      <c r="I155" s="101"/>
    </row>
    <row r="156" spans="1:9" ht="15" customHeight="1" x14ac:dyDescent="0.25">
      <c r="A156" s="134" t="s">
        <v>82</v>
      </c>
      <c r="B156" s="125" t="s">
        <v>191</v>
      </c>
      <c r="C156" s="126" t="s">
        <v>108</v>
      </c>
      <c r="D156" s="126">
        <v>1</v>
      </c>
      <c r="E156" s="154"/>
      <c r="F156" s="137">
        <f t="shared" si="4"/>
        <v>0</v>
      </c>
      <c r="G156" s="123" t="b">
        <f t="shared" si="5"/>
        <v>1</v>
      </c>
      <c r="H156" s="103">
        <v>750273</v>
      </c>
      <c r="I156" s="101"/>
    </row>
    <row r="157" spans="1:9" ht="15" customHeight="1" x14ac:dyDescent="0.25">
      <c r="A157" s="134" t="s">
        <v>82</v>
      </c>
      <c r="B157" s="125" t="s">
        <v>192</v>
      </c>
      <c r="C157" s="126" t="s">
        <v>108</v>
      </c>
      <c r="D157" s="126">
        <v>1</v>
      </c>
      <c r="E157" s="154"/>
      <c r="F157" s="137">
        <f t="shared" si="4"/>
        <v>0</v>
      </c>
      <c r="G157" s="123" t="b">
        <f t="shared" si="5"/>
        <v>1</v>
      </c>
      <c r="H157" s="103">
        <v>281083</v>
      </c>
      <c r="I157" s="101"/>
    </row>
    <row r="158" spans="1:9" ht="15" customHeight="1" x14ac:dyDescent="0.25">
      <c r="A158" s="134" t="s">
        <v>82</v>
      </c>
      <c r="B158" s="125" t="s">
        <v>193</v>
      </c>
      <c r="C158" s="126" t="s">
        <v>108</v>
      </c>
      <c r="D158" s="126">
        <v>1</v>
      </c>
      <c r="E158" s="154"/>
      <c r="F158" s="137">
        <f t="shared" si="4"/>
        <v>0</v>
      </c>
      <c r="G158" s="123" t="b">
        <f t="shared" si="5"/>
        <v>1</v>
      </c>
      <c r="H158" s="103">
        <v>485671</v>
      </c>
      <c r="I158" s="101"/>
    </row>
    <row r="159" spans="1:9" ht="15" customHeight="1" x14ac:dyDescent="0.25">
      <c r="A159" s="134" t="s">
        <v>82</v>
      </c>
      <c r="B159" s="125" t="s">
        <v>194</v>
      </c>
      <c r="C159" s="126" t="s">
        <v>108</v>
      </c>
      <c r="D159" s="126">
        <v>1</v>
      </c>
      <c r="E159" s="154"/>
      <c r="F159" s="137">
        <f t="shared" si="4"/>
        <v>0</v>
      </c>
      <c r="G159" s="123" t="b">
        <f t="shared" si="5"/>
        <v>1</v>
      </c>
      <c r="H159" s="103">
        <v>111938</v>
      </c>
      <c r="I159" s="101"/>
    </row>
    <row r="160" spans="1:9" ht="15" customHeight="1" x14ac:dyDescent="0.25">
      <c r="A160" s="134" t="s">
        <v>82</v>
      </c>
      <c r="B160" s="125" t="s">
        <v>195</v>
      </c>
      <c r="C160" s="126" t="s">
        <v>108</v>
      </c>
      <c r="D160" s="126">
        <v>1</v>
      </c>
      <c r="E160" s="154"/>
      <c r="F160" s="137">
        <f t="shared" si="4"/>
        <v>0</v>
      </c>
      <c r="G160" s="123" t="b">
        <f t="shared" si="5"/>
        <v>1</v>
      </c>
      <c r="H160" s="103">
        <v>499790</v>
      </c>
      <c r="I160" s="101"/>
    </row>
    <row r="161" spans="1:9" ht="15" customHeight="1" x14ac:dyDescent="0.25">
      <c r="A161" s="134" t="s">
        <v>82</v>
      </c>
      <c r="B161" s="125" t="s">
        <v>196</v>
      </c>
      <c r="C161" s="126" t="s">
        <v>108</v>
      </c>
      <c r="D161" s="126">
        <v>1</v>
      </c>
      <c r="E161" s="154"/>
      <c r="F161" s="137">
        <f t="shared" si="4"/>
        <v>0</v>
      </c>
      <c r="G161" s="123" t="b">
        <f t="shared" si="5"/>
        <v>1</v>
      </c>
      <c r="H161" s="103">
        <v>388616</v>
      </c>
      <c r="I161" s="101"/>
    </row>
    <row r="162" spans="1:9" ht="15" customHeight="1" x14ac:dyDescent="0.25">
      <c r="A162" s="134" t="s">
        <v>82</v>
      </c>
      <c r="B162" s="125" t="s">
        <v>197</v>
      </c>
      <c r="C162" s="126" t="s">
        <v>108</v>
      </c>
      <c r="D162" s="126">
        <v>1</v>
      </c>
      <c r="E162" s="154"/>
      <c r="F162" s="137">
        <f t="shared" si="4"/>
        <v>0</v>
      </c>
      <c r="G162" s="123" t="b">
        <f t="shared" si="5"/>
        <v>1</v>
      </c>
      <c r="H162" s="103">
        <v>323711</v>
      </c>
      <c r="I162" s="101"/>
    </row>
    <row r="163" spans="1:9" ht="15" customHeight="1" x14ac:dyDescent="0.25">
      <c r="A163" s="134" t="s">
        <v>82</v>
      </c>
      <c r="B163" s="125" t="s">
        <v>198</v>
      </c>
      <c r="C163" s="126" t="s">
        <v>108</v>
      </c>
      <c r="D163" s="126">
        <v>1</v>
      </c>
      <c r="E163" s="154"/>
      <c r="F163" s="137">
        <f t="shared" si="4"/>
        <v>0</v>
      </c>
      <c r="G163" s="123" t="b">
        <f t="shared" si="5"/>
        <v>1</v>
      </c>
      <c r="H163" s="103">
        <v>191693</v>
      </c>
      <c r="I163" s="101"/>
    </row>
    <row r="164" spans="1:9" ht="15" customHeight="1" x14ac:dyDescent="0.25">
      <c r="A164" s="134" t="s">
        <v>82</v>
      </c>
      <c r="B164" s="125" t="s">
        <v>199</v>
      </c>
      <c r="C164" s="126" t="s">
        <v>108</v>
      </c>
      <c r="D164" s="126">
        <v>1</v>
      </c>
      <c r="E164" s="154"/>
      <c r="F164" s="137">
        <f t="shared" si="4"/>
        <v>0</v>
      </c>
      <c r="G164" s="123" t="b">
        <f t="shared" si="5"/>
        <v>1</v>
      </c>
      <c r="H164" s="103">
        <v>759254</v>
      </c>
      <c r="I164" s="101"/>
    </row>
    <row r="165" spans="1:9" ht="15" customHeight="1" x14ac:dyDescent="0.25">
      <c r="A165" s="134" t="s">
        <v>82</v>
      </c>
      <c r="B165" s="125" t="s">
        <v>200</v>
      </c>
      <c r="C165" s="126" t="s">
        <v>108</v>
      </c>
      <c r="D165" s="126">
        <v>1</v>
      </c>
      <c r="E165" s="154"/>
      <c r="F165" s="137">
        <f t="shared" si="4"/>
        <v>0</v>
      </c>
      <c r="G165" s="123" t="b">
        <f t="shared" si="5"/>
        <v>1</v>
      </c>
      <c r="H165" s="103">
        <v>170488</v>
      </c>
      <c r="I165" s="101"/>
    </row>
    <row r="166" spans="1:9" ht="15" customHeight="1" x14ac:dyDescent="0.25">
      <c r="A166" s="134" t="s">
        <v>82</v>
      </c>
      <c r="B166" s="125" t="s">
        <v>201</v>
      </c>
      <c r="C166" s="126" t="s">
        <v>108</v>
      </c>
      <c r="D166" s="126">
        <v>1</v>
      </c>
      <c r="E166" s="154"/>
      <c r="F166" s="137">
        <f t="shared" si="4"/>
        <v>0</v>
      </c>
      <c r="G166" s="123" t="b">
        <f t="shared" si="5"/>
        <v>1</v>
      </c>
      <c r="H166" s="103">
        <v>325361</v>
      </c>
      <c r="I166" s="101"/>
    </row>
    <row r="167" spans="1:9" ht="15" customHeight="1" x14ac:dyDescent="0.25">
      <c r="A167" s="134" t="s">
        <v>82</v>
      </c>
      <c r="B167" s="125" t="s">
        <v>202</v>
      </c>
      <c r="C167" s="126" t="s">
        <v>108</v>
      </c>
      <c r="D167" s="126">
        <v>1</v>
      </c>
      <c r="E167" s="154"/>
      <c r="F167" s="137">
        <f t="shared" si="4"/>
        <v>0</v>
      </c>
      <c r="G167" s="123" t="b">
        <f t="shared" si="5"/>
        <v>1</v>
      </c>
      <c r="H167" s="103">
        <v>191466</v>
      </c>
      <c r="I167" s="101"/>
    </row>
    <row r="168" spans="1:9" ht="15" customHeight="1" x14ac:dyDescent="0.25">
      <c r="A168" s="134" t="s">
        <v>82</v>
      </c>
      <c r="B168" s="125" t="s">
        <v>203</v>
      </c>
      <c r="C168" s="126" t="s">
        <v>108</v>
      </c>
      <c r="D168" s="126">
        <v>1</v>
      </c>
      <c r="E168" s="154"/>
      <c r="F168" s="137">
        <f t="shared" si="4"/>
        <v>0</v>
      </c>
      <c r="G168" s="123" t="b">
        <f t="shared" si="5"/>
        <v>1</v>
      </c>
      <c r="H168" s="103">
        <v>295268</v>
      </c>
      <c r="I168" s="101"/>
    </row>
    <row r="169" spans="1:9" ht="15" customHeight="1" x14ac:dyDescent="0.25">
      <c r="A169" s="134" t="s">
        <v>82</v>
      </c>
      <c r="B169" s="125" t="s">
        <v>204</v>
      </c>
      <c r="C169" s="126" t="s">
        <v>108</v>
      </c>
      <c r="D169" s="126">
        <v>1</v>
      </c>
      <c r="E169" s="154"/>
      <c r="F169" s="137">
        <f t="shared" si="4"/>
        <v>0</v>
      </c>
      <c r="G169" s="123" t="b">
        <f t="shared" si="5"/>
        <v>1</v>
      </c>
      <c r="H169" s="103">
        <v>244599</v>
      </c>
      <c r="I169" s="101"/>
    </row>
    <row r="170" spans="1:9" ht="15" customHeight="1" x14ac:dyDescent="0.25">
      <c r="A170" s="134" t="s">
        <v>82</v>
      </c>
      <c r="B170" s="125" t="s">
        <v>205</v>
      </c>
      <c r="C170" s="126" t="s">
        <v>108</v>
      </c>
      <c r="D170" s="126">
        <v>1</v>
      </c>
      <c r="E170" s="154"/>
      <c r="F170" s="137">
        <f t="shared" ref="F170:F203" si="6">+E170*D170</f>
        <v>0</v>
      </c>
      <c r="G170" s="123" t="b">
        <f t="shared" si="5"/>
        <v>1</v>
      </c>
      <c r="H170" s="103">
        <v>137031</v>
      </c>
      <c r="I170" s="101"/>
    </row>
    <row r="171" spans="1:9" ht="15" customHeight="1" x14ac:dyDescent="0.25">
      <c r="A171" s="134" t="s">
        <v>82</v>
      </c>
      <c r="B171" s="125" t="s">
        <v>206</v>
      </c>
      <c r="C171" s="126" t="s">
        <v>108</v>
      </c>
      <c r="D171" s="126">
        <v>1</v>
      </c>
      <c r="E171" s="154"/>
      <c r="F171" s="137">
        <f t="shared" si="6"/>
        <v>0</v>
      </c>
      <c r="G171" s="123" t="b">
        <f t="shared" si="5"/>
        <v>1</v>
      </c>
      <c r="H171" s="103">
        <v>334357</v>
      </c>
      <c r="I171" s="101"/>
    </row>
    <row r="172" spans="1:9" ht="15" customHeight="1" x14ac:dyDescent="0.25">
      <c r="A172" s="134" t="s">
        <v>82</v>
      </c>
      <c r="B172" s="125" t="s">
        <v>207</v>
      </c>
      <c r="C172" s="126" t="s">
        <v>108</v>
      </c>
      <c r="D172" s="126">
        <v>1</v>
      </c>
      <c r="E172" s="154"/>
      <c r="F172" s="137">
        <f t="shared" si="6"/>
        <v>0</v>
      </c>
      <c r="G172" s="123" t="b">
        <f t="shared" si="5"/>
        <v>1</v>
      </c>
      <c r="H172" s="103">
        <v>116526</v>
      </c>
      <c r="I172" s="101"/>
    </row>
    <row r="173" spans="1:9" ht="15" customHeight="1" x14ac:dyDescent="0.25">
      <c r="A173" s="134" t="s">
        <v>82</v>
      </c>
      <c r="B173" s="125" t="s">
        <v>208</v>
      </c>
      <c r="C173" s="126" t="s">
        <v>108</v>
      </c>
      <c r="D173" s="126">
        <v>1</v>
      </c>
      <c r="E173" s="154"/>
      <c r="F173" s="137">
        <f t="shared" si="6"/>
        <v>0</v>
      </c>
      <c r="G173" s="123" t="b">
        <f t="shared" si="5"/>
        <v>1</v>
      </c>
      <c r="H173" s="103">
        <v>331772</v>
      </c>
      <c r="I173" s="101"/>
    </row>
    <row r="174" spans="1:9" ht="15" customHeight="1" x14ac:dyDescent="0.25">
      <c r="A174" s="134" t="s">
        <v>82</v>
      </c>
      <c r="B174" s="125" t="s">
        <v>209</v>
      </c>
      <c r="C174" s="126" t="s">
        <v>108</v>
      </c>
      <c r="D174" s="126">
        <v>1</v>
      </c>
      <c r="E174" s="154"/>
      <c r="F174" s="137">
        <f t="shared" si="6"/>
        <v>0</v>
      </c>
      <c r="G174" s="123" t="b">
        <f t="shared" si="5"/>
        <v>1</v>
      </c>
      <c r="H174" s="103">
        <v>225295</v>
      </c>
      <c r="I174" s="101"/>
    </row>
    <row r="175" spans="1:9" ht="15" customHeight="1" x14ac:dyDescent="0.25">
      <c r="A175" s="134" t="s">
        <v>82</v>
      </c>
      <c r="B175" s="125" t="s">
        <v>210</v>
      </c>
      <c r="C175" s="126" t="s">
        <v>108</v>
      </c>
      <c r="D175" s="126">
        <v>1</v>
      </c>
      <c r="E175" s="154"/>
      <c r="F175" s="137">
        <f t="shared" si="6"/>
        <v>0</v>
      </c>
      <c r="G175" s="123" t="b">
        <f t="shared" si="5"/>
        <v>1</v>
      </c>
      <c r="H175" s="103">
        <v>1451344</v>
      </c>
      <c r="I175" s="101"/>
    </row>
    <row r="176" spans="1:9" ht="15" customHeight="1" x14ac:dyDescent="0.25">
      <c r="A176" s="134" t="s">
        <v>82</v>
      </c>
      <c r="B176" s="125" t="s">
        <v>211</v>
      </c>
      <c r="C176" s="126" t="s">
        <v>108</v>
      </c>
      <c r="D176" s="126">
        <v>1</v>
      </c>
      <c r="E176" s="154"/>
      <c r="F176" s="137">
        <f t="shared" si="6"/>
        <v>0</v>
      </c>
      <c r="G176" s="123" t="b">
        <f t="shared" si="5"/>
        <v>1</v>
      </c>
      <c r="H176" s="103">
        <v>188027</v>
      </c>
      <c r="I176" s="101"/>
    </row>
    <row r="177" spans="1:9" ht="15" customHeight="1" x14ac:dyDescent="0.25">
      <c r="A177" s="134" t="s">
        <v>82</v>
      </c>
      <c r="B177" s="125" t="s">
        <v>212</v>
      </c>
      <c r="C177" s="126" t="s">
        <v>108</v>
      </c>
      <c r="D177" s="126">
        <v>1</v>
      </c>
      <c r="E177" s="154"/>
      <c r="F177" s="137">
        <f t="shared" si="6"/>
        <v>0</v>
      </c>
      <c r="G177" s="123" t="b">
        <f t="shared" si="5"/>
        <v>1</v>
      </c>
      <c r="H177" s="103">
        <v>489459</v>
      </c>
      <c r="I177" s="101"/>
    </row>
    <row r="178" spans="1:9" ht="15" customHeight="1" x14ac:dyDescent="0.25">
      <c r="A178" s="134" t="s">
        <v>82</v>
      </c>
      <c r="B178" s="125" t="s">
        <v>213</v>
      </c>
      <c r="C178" s="126" t="s">
        <v>108</v>
      </c>
      <c r="D178" s="126">
        <v>1</v>
      </c>
      <c r="E178" s="154"/>
      <c r="F178" s="137">
        <f t="shared" si="6"/>
        <v>0</v>
      </c>
      <c r="G178" s="123" t="b">
        <f t="shared" si="5"/>
        <v>1</v>
      </c>
      <c r="H178" s="103">
        <v>222798</v>
      </c>
      <c r="I178" s="101"/>
    </row>
    <row r="179" spans="1:9" ht="15" customHeight="1" x14ac:dyDescent="0.25">
      <c r="A179" s="134" t="s">
        <v>82</v>
      </c>
      <c r="B179" s="125" t="s">
        <v>214</v>
      </c>
      <c r="C179" s="126" t="s">
        <v>108</v>
      </c>
      <c r="D179" s="126">
        <v>1</v>
      </c>
      <c r="E179" s="154"/>
      <c r="F179" s="137">
        <f t="shared" si="6"/>
        <v>0</v>
      </c>
      <c r="G179" s="123" t="b">
        <f t="shared" si="5"/>
        <v>1</v>
      </c>
      <c r="H179" s="103">
        <v>652049</v>
      </c>
      <c r="I179" s="101"/>
    </row>
    <row r="180" spans="1:9" ht="15" customHeight="1" x14ac:dyDescent="0.25">
      <c r="A180" s="134" t="s">
        <v>82</v>
      </c>
      <c r="B180" s="125" t="s">
        <v>135</v>
      </c>
      <c r="C180" s="126" t="s">
        <v>108</v>
      </c>
      <c r="D180" s="126">
        <v>1</v>
      </c>
      <c r="E180" s="154"/>
      <c r="F180" s="137">
        <f t="shared" si="6"/>
        <v>0</v>
      </c>
      <c r="G180" s="123" t="b">
        <f t="shared" si="5"/>
        <v>1</v>
      </c>
      <c r="H180" s="103">
        <v>234952</v>
      </c>
      <c r="I180" s="101"/>
    </row>
    <row r="181" spans="1:9" ht="15" customHeight="1" x14ac:dyDescent="0.25">
      <c r="A181" s="134" t="s">
        <v>82</v>
      </c>
      <c r="B181" s="125" t="s">
        <v>215</v>
      </c>
      <c r="C181" s="126" t="s">
        <v>108</v>
      </c>
      <c r="D181" s="126">
        <v>1</v>
      </c>
      <c r="E181" s="154"/>
      <c r="F181" s="137">
        <f t="shared" si="6"/>
        <v>0</v>
      </c>
      <c r="G181" s="123" t="b">
        <f t="shared" si="5"/>
        <v>1</v>
      </c>
      <c r="H181" s="103">
        <v>245632</v>
      </c>
      <c r="I181" s="101"/>
    </row>
    <row r="182" spans="1:9" ht="15" customHeight="1" x14ac:dyDescent="0.25">
      <c r="A182" s="134" t="s">
        <v>82</v>
      </c>
      <c r="B182" s="125" t="s">
        <v>216</v>
      </c>
      <c r="C182" s="126" t="s">
        <v>108</v>
      </c>
      <c r="D182" s="126">
        <v>1</v>
      </c>
      <c r="E182" s="154"/>
      <c r="F182" s="137">
        <f t="shared" si="6"/>
        <v>0</v>
      </c>
      <c r="G182" s="123" t="b">
        <f t="shared" si="5"/>
        <v>1</v>
      </c>
      <c r="H182" s="103">
        <v>261087</v>
      </c>
      <c r="I182" s="101"/>
    </row>
    <row r="183" spans="1:9" ht="15" customHeight="1" x14ac:dyDescent="0.25">
      <c r="A183" s="134" t="s">
        <v>82</v>
      </c>
      <c r="B183" s="125" t="s">
        <v>217</v>
      </c>
      <c r="C183" s="126" t="s">
        <v>108</v>
      </c>
      <c r="D183" s="126">
        <v>1</v>
      </c>
      <c r="E183" s="154"/>
      <c r="F183" s="137">
        <f t="shared" si="6"/>
        <v>0</v>
      </c>
      <c r="G183" s="123" t="b">
        <f t="shared" si="5"/>
        <v>1</v>
      </c>
      <c r="H183" s="103">
        <v>217773</v>
      </c>
      <c r="I183" s="101"/>
    </row>
    <row r="184" spans="1:9" ht="15" customHeight="1" x14ac:dyDescent="0.25">
      <c r="A184" s="134" t="s">
        <v>82</v>
      </c>
      <c r="B184" s="125" t="s">
        <v>218</v>
      </c>
      <c r="C184" s="126" t="s">
        <v>108</v>
      </c>
      <c r="D184" s="126">
        <v>1</v>
      </c>
      <c r="E184" s="154"/>
      <c r="F184" s="137">
        <f t="shared" si="6"/>
        <v>0</v>
      </c>
      <c r="G184" s="123" t="b">
        <f t="shared" si="5"/>
        <v>1</v>
      </c>
      <c r="H184" s="103">
        <v>393206</v>
      </c>
      <c r="I184" s="101"/>
    </row>
    <row r="185" spans="1:9" ht="15" customHeight="1" x14ac:dyDescent="0.25">
      <c r="A185" s="134" t="s">
        <v>82</v>
      </c>
      <c r="B185" s="125" t="s">
        <v>219</v>
      </c>
      <c r="C185" s="126" t="s">
        <v>108</v>
      </c>
      <c r="D185" s="126">
        <v>1</v>
      </c>
      <c r="E185" s="154"/>
      <c r="F185" s="137">
        <f t="shared" si="6"/>
        <v>0</v>
      </c>
      <c r="G185" s="123" t="b">
        <f t="shared" si="5"/>
        <v>1</v>
      </c>
      <c r="H185" s="103">
        <v>307901</v>
      </c>
      <c r="I185" s="101"/>
    </row>
    <row r="186" spans="1:9" ht="15" customHeight="1" x14ac:dyDescent="0.25">
      <c r="A186" s="134" t="s">
        <v>82</v>
      </c>
      <c r="B186" s="125" t="s">
        <v>220</v>
      </c>
      <c r="C186" s="126" t="s">
        <v>108</v>
      </c>
      <c r="D186" s="126">
        <v>1</v>
      </c>
      <c r="E186" s="154"/>
      <c r="F186" s="137">
        <f t="shared" si="6"/>
        <v>0</v>
      </c>
      <c r="G186" s="123" t="b">
        <f t="shared" si="5"/>
        <v>1</v>
      </c>
      <c r="H186" s="103">
        <v>266382</v>
      </c>
      <c r="I186" s="101"/>
    </row>
    <row r="187" spans="1:9" ht="15" customHeight="1" x14ac:dyDescent="0.25">
      <c r="A187" s="134" t="s">
        <v>82</v>
      </c>
      <c r="B187" s="125" t="s">
        <v>221</v>
      </c>
      <c r="C187" s="126" t="s">
        <v>108</v>
      </c>
      <c r="D187" s="126">
        <v>1</v>
      </c>
      <c r="E187" s="154"/>
      <c r="F187" s="137">
        <f t="shared" si="6"/>
        <v>0</v>
      </c>
      <c r="G187" s="123" t="b">
        <f t="shared" si="5"/>
        <v>1</v>
      </c>
      <c r="H187" s="103">
        <v>169991</v>
      </c>
      <c r="I187" s="101"/>
    </row>
    <row r="188" spans="1:9" ht="15" customHeight="1" x14ac:dyDescent="0.25">
      <c r="A188" s="134" t="s">
        <v>82</v>
      </c>
      <c r="B188" s="125" t="s">
        <v>222</v>
      </c>
      <c r="C188" s="126" t="s">
        <v>108</v>
      </c>
      <c r="D188" s="126">
        <v>1</v>
      </c>
      <c r="E188" s="154"/>
      <c r="F188" s="137">
        <f t="shared" si="6"/>
        <v>0</v>
      </c>
      <c r="G188" s="123" t="b">
        <f t="shared" si="5"/>
        <v>1</v>
      </c>
      <c r="H188" s="103">
        <v>201298</v>
      </c>
      <c r="I188" s="101"/>
    </row>
    <row r="189" spans="1:9" ht="15" customHeight="1" x14ac:dyDescent="0.25">
      <c r="A189" s="134" t="s">
        <v>82</v>
      </c>
      <c r="B189" s="125" t="s">
        <v>223</v>
      </c>
      <c r="C189" s="126" t="s">
        <v>108</v>
      </c>
      <c r="D189" s="126">
        <v>1</v>
      </c>
      <c r="E189" s="154"/>
      <c r="F189" s="137">
        <f t="shared" si="6"/>
        <v>0</v>
      </c>
      <c r="G189" s="123" t="b">
        <f t="shared" si="5"/>
        <v>1</v>
      </c>
      <c r="H189" s="103">
        <v>253622</v>
      </c>
      <c r="I189" s="101"/>
    </row>
    <row r="190" spans="1:9" ht="15" customHeight="1" x14ac:dyDescent="0.25">
      <c r="A190" s="134" t="s">
        <v>82</v>
      </c>
      <c r="B190" s="125" t="s">
        <v>224</v>
      </c>
      <c r="C190" s="126" t="s">
        <v>108</v>
      </c>
      <c r="D190" s="126">
        <v>1</v>
      </c>
      <c r="E190" s="154"/>
      <c r="F190" s="137">
        <f t="shared" si="6"/>
        <v>0</v>
      </c>
      <c r="G190" s="123" t="b">
        <f t="shared" si="5"/>
        <v>1</v>
      </c>
      <c r="H190" s="103">
        <v>273859</v>
      </c>
      <c r="I190" s="101"/>
    </row>
    <row r="191" spans="1:9" ht="15" customHeight="1" x14ac:dyDescent="0.25">
      <c r="A191" s="134" t="s">
        <v>82</v>
      </c>
      <c r="B191" s="125" t="s">
        <v>225</v>
      </c>
      <c r="C191" s="126" t="s">
        <v>108</v>
      </c>
      <c r="D191" s="126">
        <v>1</v>
      </c>
      <c r="E191" s="154"/>
      <c r="F191" s="137">
        <f t="shared" si="6"/>
        <v>0</v>
      </c>
      <c r="G191" s="123" t="b">
        <f t="shared" si="5"/>
        <v>1</v>
      </c>
      <c r="H191" s="103">
        <v>247787</v>
      </c>
      <c r="I191" s="101"/>
    </row>
    <row r="192" spans="1:9" ht="15" customHeight="1" x14ac:dyDescent="0.25">
      <c r="A192" s="134" t="s">
        <v>82</v>
      </c>
      <c r="B192" s="125" t="s">
        <v>226</v>
      </c>
      <c r="C192" s="126" t="s">
        <v>108</v>
      </c>
      <c r="D192" s="126">
        <v>1</v>
      </c>
      <c r="E192" s="154"/>
      <c r="F192" s="137">
        <f t="shared" si="6"/>
        <v>0</v>
      </c>
      <c r="G192" s="123" t="b">
        <f t="shared" si="5"/>
        <v>1</v>
      </c>
      <c r="H192" s="103">
        <v>231070</v>
      </c>
      <c r="I192" s="101"/>
    </row>
    <row r="193" spans="1:9" ht="15" customHeight="1" x14ac:dyDescent="0.25">
      <c r="A193" s="134" t="s">
        <v>82</v>
      </c>
      <c r="B193" s="125" t="s">
        <v>227</v>
      </c>
      <c r="C193" s="126" t="s">
        <v>108</v>
      </c>
      <c r="D193" s="126">
        <v>1</v>
      </c>
      <c r="E193" s="154"/>
      <c r="F193" s="137">
        <f t="shared" si="6"/>
        <v>0</v>
      </c>
      <c r="G193" s="123" t="b">
        <f t="shared" si="5"/>
        <v>1</v>
      </c>
      <c r="H193" s="103">
        <v>137276</v>
      </c>
      <c r="I193" s="101"/>
    </row>
    <row r="194" spans="1:9" ht="15" customHeight="1" x14ac:dyDescent="0.25">
      <c r="A194" s="134" t="s">
        <v>82</v>
      </c>
      <c r="B194" s="125" t="s">
        <v>136</v>
      </c>
      <c r="C194" s="126" t="s">
        <v>108</v>
      </c>
      <c r="D194" s="126">
        <v>1</v>
      </c>
      <c r="E194" s="154"/>
      <c r="F194" s="137">
        <f t="shared" si="6"/>
        <v>0</v>
      </c>
      <c r="G194" s="123" t="b">
        <f t="shared" si="5"/>
        <v>1</v>
      </c>
      <c r="H194" s="103">
        <v>361023</v>
      </c>
      <c r="I194" s="101"/>
    </row>
    <row r="195" spans="1:9" ht="15" customHeight="1" x14ac:dyDescent="0.25">
      <c r="A195" s="134" t="s">
        <v>82</v>
      </c>
      <c r="B195" s="125" t="s">
        <v>228</v>
      </c>
      <c r="C195" s="126" t="s">
        <v>108</v>
      </c>
      <c r="D195" s="126">
        <v>1</v>
      </c>
      <c r="E195" s="154"/>
      <c r="F195" s="137">
        <f t="shared" si="6"/>
        <v>0</v>
      </c>
      <c r="G195" s="123" t="b">
        <f t="shared" si="5"/>
        <v>1</v>
      </c>
      <c r="H195" s="103">
        <v>108367</v>
      </c>
      <c r="I195" s="101"/>
    </row>
    <row r="196" spans="1:9" ht="15" customHeight="1" x14ac:dyDescent="0.25">
      <c r="A196" s="134" t="s">
        <v>82</v>
      </c>
      <c r="B196" s="125" t="s">
        <v>229</v>
      </c>
      <c r="C196" s="126" t="s">
        <v>108</v>
      </c>
      <c r="D196" s="126">
        <v>1</v>
      </c>
      <c r="E196" s="154"/>
      <c r="F196" s="137">
        <f t="shared" si="6"/>
        <v>0</v>
      </c>
      <c r="G196" s="123" t="b">
        <f t="shared" si="5"/>
        <v>1</v>
      </c>
      <c r="H196" s="103">
        <v>603613</v>
      </c>
      <c r="I196" s="101"/>
    </row>
    <row r="197" spans="1:9" ht="15" customHeight="1" x14ac:dyDescent="0.25">
      <c r="A197" s="134" t="s">
        <v>82</v>
      </c>
      <c r="B197" s="125" t="s">
        <v>230</v>
      </c>
      <c r="C197" s="126" t="s">
        <v>108</v>
      </c>
      <c r="D197" s="126">
        <v>1</v>
      </c>
      <c r="E197" s="154"/>
      <c r="F197" s="137">
        <f t="shared" si="6"/>
        <v>0</v>
      </c>
      <c r="G197" s="123" t="b">
        <f t="shared" ref="G197:G203" si="7">+E197&lt;=H197</f>
        <v>1</v>
      </c>
      <c r="H197" s="103">
        <v>650883</v>
      </c>
      <c r="I197" s="101"/>
    </row>
    <row r="198" spans="1:9" ht="15" customHeight="1" x14ac:dyDescent="0.25">
      <c r="A198" s="134" t="s">
        <v>82</v>
      </c>
      <c r="B198" s="125" t="s">
        <v>231</v>
      </c>
      <c r="C198" s="126" t="s">
        <v>108</v>
      </c>
      <c r="D198" s="126">
        <v>1</v>
      </c>
      <c r="E198" s="154"/>
      <c r="F198" s="137">
        <f t="shared" si="6"/>
        <v>0</v>
      </c>
      <c r="G198" s="123" t="b">
        <f t="shared" si="7"/>
        <v>1</v>
      </c>
      <c r="H198" s="103">
        <v>1031881</v>
      </c>
      <c r="I198" s="101"/>
    </row>
    <row r="199" spans="1:9" ht="15" customHeight="1" x14ac:dyDescent="0.25">
      <c r="A199" s="134" t="s">
        <v>82</v>
      </c>
      <c r="B199" s="125" t="s">
        <v>232</v>
      </c>
      <c r="C199" s="126" t="s">
        <v>108</v>
      </c>
      <c r="D199" s="126">
        <v>1</v>
      </c>
      <c r="E199" s="154"/>
      <c r="F199" s="137">
        <f t="shared" si="6"/>
        <v>0</v>
      </c>
      <c r="G199" s="123" t="b">
        <f t="shared" si="7"/>
        <v>1</v>
      </c>
      <c r="H199" s="103">
        <v>276201</v>
      </c>
      <c r="I199" s="101"/>
    </row>
    <row r="200" spans="1:9" ht="15" customHeight="1" x14ac:dyDescent="0.25">
      <c r="A200" s="134" t="s">
        <v>82</v>
      </c>
      <c r="B200" s="125" t="s">
        <v>233</v>
      </c>
      <c r="C200" s="126" t="s">
        <v>108</v>
      </c>
      <c r="D200" s="126">
        <v>1</v>
      </c>
      <c r="E200" s="154"/>
      <c r="F200" s="137">
        <f t="shared" si="6"/>
        <v>0</v>
      </c>
      <c r="G200" s="123" t="b">
        <f t="shared" si="7"/>
        <v>1</v>
      </c>
      <c r="H200" s="103">
        <v>155578</v>
      </c>
      <c r="I200" s="101"/>
    </row>
    <row r="201" spans="1:9" ht="15" customHeight="1" x14ac:dyDescent="0.25">
      <c r="A201" s="134" t="s">
        <v>82</v>
      </c>
      <c r="B201" s="125" t="s">
        <v>234</v>
      </c>
      <c r="C201" s="126" t="s">
        <v>108</v>
      </c>
      <c r="D201" s="126">
        <v>1</v>
      </c>
      <c r="E201" s="154"/>
      <c r="F201" s="137">
        <f t="shared" si="6"/>
        <v>0</v>
      </c>
      <c r="G201" s="123" t="b">
        <f t="shared" si="7"/>
        <v>1</v>
      </c>
      <c r="H201" s="103">
        <v>407080</v>
      </c>
      <c r="I201" s="101"/>
    </row>
    <row r="202" spans="1:9" ht="15" customHeight="1" x14ac:dyDescent="0.25">
      <c r="A202" s="134" t="s">
        <v>82</v>
      </c>
      <c r="B202" s="125" t="s">
        <v>235</v>
      </c>
      <c r="C202" s="126" t="s">
        <v>108</v>
      </c>
      <c r="D202" s="126">
        <v>1</v>
      </c>
      <c r="E202" s="154"/>
      <c r="F202" s="137">
        <f t="shared" si="6"/>
        <v>0</v>
      </c>
      <c r="G202" s="123" t="b">
        <f t="shared" si="7"/>
        <v>1</v>
      </c>
      <c r="H202" s="103">
        <v>62828</v>
      </c>
      <c r="I202" s="101"/>
    </row>
    <row r="203" spans="1:9" ht="15" customHeight="1" x14ac:dyDescent="0.25">
      <c r="A203" s="134" t="s">
        <v>82</v>
      </c>
      <c r="B203" s="125" t="s">
        <v>236</v>
      </c>
      <c r="C203" s="126" t="s">
        <v>108</v>
      </c>
      <c r="D203" s="126">
        <v>1</v>
      </c>
      <c r="E203" s="154"/>
      <c r="F203" s="137">
        <f t="shared" si="6"/>
        <v>0</v>
      </c>
      <c r="G203" s="123" t="b">
        <f t="shared" si="7"/>
        <v>1</v>
      </c>
      <c r="H203" s="103">
        <v>62089</v>
      </c>
      <c r="I203" s="101"/>
    </row>
    <row r="204" spans="1:9" ht="15" customHeight="1" thickBot="1" x14ac:dyDescent="0.3">
      <c r="A204" s="214" t="s">
        <v>238</v>
      </c>
      <c r="B204" s="215"/>
      <c r="C204" s="215"/>
      <c r="D204" s="135"/>
      <c r="E204" s="135"/>
      <c r="F204" s="139">
        <f>SUM(F105:F203)</f>
        <v>0</v>
      </c>
      <c r="G204" s="139"/>
      <c r="H204" s="136">
        <f>SUM(H105:H203)</f>
        <v>37656663</v>
      </c>
      <c r="I204" s="101"/>
    </row>
    <row r="207" spans="1:9" ht="15" customHeight="1" x14ac:dyDescent="0.25">
      <c r="B207" s="12" t="s">
        <v>239</v>
      </c>
      <c r="C207" s="12"/>
      <c r="D207" s="12"/>
      <c r="E207" s="12"/>
      <c r="F207" s="140">
        <f>+F204+F103</f>
        <v>0</v>
      </c>
      <c r="G207" s="12"/>
      <c r="H207" s="10">
        <f>+H204+H103</f>
        <v>78410768</v>
      </c>
    </row>
  </sheetData>
  <sheetProtection sheet="1" objects="1" scenarios="1"/>
  <mergeCells count="2">
    <mergeCell ref="A1:H1"/>
    <mergeCell ref="A204:C204"/>
  </mergeCells>
  <hyperlinks>
    <hyperlink ref="I1" location="Resumen!A1" display="◀ Regresar Pagina Resumen" xr:uid="{691B46A0-5238-498C-818D-58CC7067107C}"/>
  </hyperlink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Resumen</vt:lpstr>
      <vt:lpstr>1. Mto. preventivo Vehiculo</vt:lpstr>
      <vt:lpstr>2. Mto. preventivo Motos</vt:lpstr>
      <vt:lpstr>3. Mto. correctivo Vehiculos </vt:lpstr>
      <vt:lpstr>4. Mto. correctivo 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Abelardo Merlano Soto</dc:creator>
  <cp:lastModifiedBy>Tatiana Paez Forero</cp:lastModifiedBy>
  <dcterms:created xsi:type="dcterms:W3CDTF">2026-06-19T22:03:53Z</dcterms:created>
  <dcterms:modified xsi:type="dcterms:W3CDTF">2026-07-02T16:46:57Z</dcterms:modified>
</cp:coreProperties>
</file>