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76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68.xml"/>
  <Override ContentType="application/vnd.openxmlformats-officedocument.spreadsheetml.externalLink+xml" PartName="/xl/externalLinks/externalLink94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111.xml"/>
  <Override ContentType="application/vnd.openxmlformats-officedocument.spreadsheetml.externalLink+xml" PartName="/xl/externalLinks/externalLink86.xml"/>
  <Override ContentType="application/vnd.openxmlformats-officedocument.spreadsheetml.externalLink+xml" PartName="/xl/externalLinks/externalLink103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51.xml"/>
  <Override ContentType="application/vnd.openxmlformats-officedocument.spreadsheetml.externalLink+xml" PartName="/xl/externalLinks/externalLink78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66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53.xml"/>
  <Override ContentType="application/vnd.openxmlformats-officedocument.spreadsheetml.externalLink+xml" PartName="/xl/externalLinks/externalLink90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96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71.xml"/>
  <Override ContentType="application/vnd.openxmlformats-officedocument.spreadsheetml.externalLink+xml" PartName="/xl/externalLinks/externalLink101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84.xml"/>
  <Override ContentType="application/vnd.openxmlformats-officedocument.spreadsheetml.externalLink+xml" PartName="/xl/externalLinks/externalLink41.xml"/>
  <Override ContentType="application/vnd.openxmlformats-officedocument.spreadsheetml.externalLink+xml" PartName="/xl/externalLinks/externalLink55.xml"/>
  <Override ContentType="application/vnd.openxmlformats-officedocument.spreadsheetml.externalLink+xml" PartName="/xl/externalLinks/externalLink80.xml"/>
  <Override ContentType="application/vnd.openxmlformats-officedocument.spreadsheetml.externalLink+xml" PartName="/xl/externalLinks/externalLink98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63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46.xml"/>
  <Override ContentType="application/vnd.openxmlformats-officedocument.spreadsheetml.externalLink+xml" PartName="/xl/externalLinks/externalLink72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108.xml"/>
  <Override ContentType="application/vnd.openxmlformats-officedocument.spreadsheetml.externalLink+xml" PartName="/xl/externalLinks/externalLink48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65.xml"/>
  <Override ContentType="application/vnd.openxmlformats-officedocument.spreadsheetml.externalLink+xml" PartName="/xl/externalLinks/externalLink82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74.xml"/>
  <Override ContentType="application/vnd.openxmlformats-officedocument.spreadsheetml.externalLink+xml" PartName="/xl/externalLinks/externalLink110.xml"/>
  <Override ContentType="application/vnd.openxmlformats-officedocument.spreadsheetml.externalLink+xml" PartName="/xl/externalLinks/externalLink91.xml"/>
  <Override ContentType="application/vnd.openxmlformats-officedocument.spreadsheetml.externalLink+xml" PartName="/xl/externalLinks/externalLink87.xml"/>
  <Override ContentType="application/vnd.openxmlformats-officedocument.spreadsheetml.externalLink+xml" PartName="/xl/externalLinks/externalLink61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44.xml"/>
  <Override ContentType="application/vnd.openxmlformats-officedocument.spreadsheetml.externalLink+xml" PartName="/xl/externalLinks/externalLink57.xml"/>
  <Override ContentType="application/vnd.openxmlformats-officedocument.spreadsheetml.externalLink+xml" PartName="/xl/externalLinks/externalLink106.xml"/>
  <Override ContentType="application/vnd.openxmlformats-officedocument.spreadsheetml.externalLink+xml" PartName="/xl/externalLinks/externalLink89.xml"/>
  <Override ContentType="application/vnd.openxmlformats-officedocument.spreadsheetml.externalLink+xml" PartName="/xl/externalLinks/externalLink93.xml"/>
  <Override ContentType="application/vnd.openxmlformats-officedocument.spreadsheetml.externalLink+xml" PartName="/xl/externalLinks/externalLink104.xml"/>
  <Override ContentType="application/vnd.openxmlformats-officedocument.spreadsheetml.externalLink+xml" PartName="/xl/externalLinks/externalLink50.xml"/>
  <Override ContentType="application/vnd.openxmlformats-officedocument.spreadsheetml.externalLink+xml" PartName="/xl/externalLinks/externalLink85.xml"/>
  <Override ContentType="application/vnd.openxmlformats-officedocument.spreadsheetml.externalLink+xml" PartName="/xl/externalLinks/externalLink77.xml"/>
  <Override ContentType="application/vnd.openxmlformats-officedocument.spreadsheetml.externalLink+xml" PartName="/xl/externalLinks/externalLink59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60.xml"/>
  <Override ContentType="application/vnd.openxmlformats-officedocument.spreadsheetml.externalLink+xml" PartName="/xl/externalLinks/externalLink95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52.xml"/>
  <Override ContentType="application/vnd.openxmlformats-officedocument.spreadsheetml.externalLink+xml" PartName="/xl/externalLinks/externalLink69.xml"/>
  <Override ContentType="application/vnd.openxmlformats-officedocument.spreadsheetml.externalLink+xml" PartName="/xl/externalLinks/externalLink79.xml"/>
  <Override ContentType="application/vnd.openxmlformats-officedocument.spreadsheetml.externalLink+xml" PartName="/xl/externalLinks/externalLink49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83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70.xml"/>
  <Override ContentType="application/vnd.openxmlformats-officedocument.spreadsheetml.externalLink+xml" PartName="/xl/externalLinks/externalLink102.xml"/>
  <Override ContentType="application/vnd.openxmlformats-officedocument.spreadsheetml.externalLink+xml" PartName="/xl/externalLinks/externalLink6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00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54.xml"/>
  <Override ContentType="application/vnd.openxmlformats-officedocument.spreadsheetml.externalLink+xml" PartName="/xl/externalLinks/externalLink97.xml"/>
  <Override ContentType="application/vnd.openxmlformats-officedocument.spreadsheetml.externalLink+xml" PartName="/xl/externalLinks/externalLink109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64.xml"/>
  <Override ContentType="application/vnd.openxmlformats-officedocument.spreadsheetml.externalLink+xml" PartName="/xl/externalLinks/externalLink81.xml"/>
  <Override ContentType="application/vnd.openxmlformats-officedocument.spreadsheetml.externalLink+xml" PartName="/xl/externalLinks/externalLink73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47.xml"/>
  <Override ContentType="application/vnd.openxmlformats-officedocument.spreadsheetml.externalLink+xml" PartName="/xl/externalLinks/externalLink99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56.xml"/>
  <Override ContentType="application/vnd.openxmlformats-officedocument.spreadsheetml.externalLink+xml" PartName="/xl/externalLinks/externalLink107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92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75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62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58.xml"/>
  <Override ContentType="application/vnd.openxmlformats-officedocument.spreadsheetml.externalLink+xml" PartName="/xl/externalLinks/externalLink88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45.xml"/>
  <Override ContentType="application/vnd.openxmlformats-officedocument.spreadsheetml.externalLink+xml" PartName="/xl/externalLinks/externalLink105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PRESUPUESTO OFICIAL (SEDE ADM.)" sheetId="1" r:id="rId4"/>
    <sheet state="visible" name="PRESUPUESTO OFICIAL AIU SEDE PT" sheetId="2" r:id="rId5"/>
    <sheet state="visible" name="APU" sheetId="3" r:id="rId6"/>
    <sheet state="visible" name="MEMORIA" sheetId="4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localSheetId="1" name="_________key2">[7]INST!#REF!</definedName>
    <definedName name="_________key2">[7]INST!#REF!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localSheetId="1" name="________key2">[8]INST!#REF!</definedName>
    <definedName name="________key2">[8]INST!#REF!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localSheetId="1" name="_____ane7">[9]!_xlbgnm.ane7</definedName>
    <definedName name="_____ane7">[9]!_xlbgnm.ane7</definedName>
    <definedName localSheetId="1" name="_____ane8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localSheetId="1" name="_____DCI1">[11]Tablas!#REF!</definedName>
    <definedName name="_____DCI1">[11]Tablas!#REF!</definedName>
    <definedName localSheetId="1" name="_____DDS1">[11]Tablas!#REF!</definedName>
    <definedName name="_____DDS1">[11]Tablas!#REF!</definedName>
    <definedName localSheetId="1" name="_____DGO1">[11]Tablas!#REF!</definedName>
    <definedName name="_____DGO1">[11]Tablas!#REF!</definedName>
    <definedName localSheetId="1" name="_____DGP1">[11]Tablas!#REF!</definedName>
    <definedName name="_____DGP1">[11]Tablas!#REF!</definedName>
    <definedName localSheetId="1" name="_____DIJ1">[11]Tablas!#REF!</definedName>
    <definedName name="_____DIJ1">[11]Tablas!#REF!</definedName>
    <definedName localSheetId="1" name="_____DPI1">[11]Tablas!#REF!</definedName>
    <definedName name="_____DPI1">[11]Tablas!#REF!</definedName>
    <definedName localSheetId="1" name="_____DPY1">[11]Tablas!#REF!</definedName>
    <definedName name="_____DPY1">[11]Tablas!#REF!</definedName>
    <definedName localSheetId="1" name="_____DRI1">[11]Tablas!#REF!</definedName>
    <definedName name="_____DRI1">[11]Tablas!#REF!</definedName>
    <definedName localSheetId="1" name="_____DRL1">[11]Tablas!#REF!</definedName>
    <definedName name="_____DRL1">[11]Tablas!#REF!</definedName>
    <definedName localSheetId="1" name="_____DSP1">[11]Tablas!#REF!</definedName>
    <definedName name="_____DSP1">[11]Tablas!#REF!</definedName>
    <definedName localSheetId="1" name="_____ECP1">[11]Tablas!#REF!</definedName>
    <definedName name="_____ECP1">[11]Tablas!#REF!</definedName>
    <definedName localSheetId="1" name="_____ICP1">[11]Tablas!#REF!</definedName>
    <definedName name="_____ICP1">[11]Tablas!#REF!</definedName>
    <definedName localSheetId="1" name="_____OCD1">[11]Tablas!#REF!</definedName>
    <definedName name="_____OCD1">[11]Tablas!#REF!</definedName>
    <definedName localSheetId="1" name="_____OCI1">[11]Tablas!#REF!</definedName>
    <definedName name="_____OCI1">[11]Tablas!#REF!</definedName>
    <definedName name="_____SBC1">[6]INV!$A$12:$D$15</definedName>
    <definedName name="_____SBC3">[6]INV!$F$12:$I$15</definedName>
    <definedName name="_____SBC5">[6]INV!$K$12:$N$15</definedName>
    <definedName localSheetId="1" name="_____VEX1">[11]Tablas!#REF!</definedName>
    <definedName name="_____VEX1">[11]Tablas!#REF!</definedName>
    <definedName localSheetId="1" name="_____VFA1">[11]Tablas!#REF!</definedName>
    <definedName name="_____VFA1">[11]Tablas!#REF!</definedName>
    <definedName localSheetId="1" name="_____VIT1">[11]Tablas!#REF!</definedName>
    <definedName name="_____VIT1">[11]Tablas!#REF!</definedName>
    <definedName localSheetId="1" name="_____VPR1">[11]Tablas!#REF!</definedName>
    <definedName name="_____VPR1">[11]Tablas!#REF!</definedName>
    <definedName localSheetId="1" name="_____VPR2">[12]Tablas!#REF!</definedName>
    <definedName name="_____VPR2">[12]Tablas!#REF!</definedName>
    <definedName localSheetId="1" name="_____VRP1">[11]Tablas!#REF!</definedName>
    <definedName name="_____VRP1">[11]Tablas!#REF!</definedName>
    <definedName localSheetId="1" name="_____VSM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localSheetId="1" name="____ane7">[13]!_xlbgnm.ane7</definedName>
    <definedName name="____ane7">[13]!_xlbgnm.ane7</definedName>
    <definedName localSheetId="1" name="____ane8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localSheetId="1" name="____DCI1">[11]Tablas!#REF!</definedName>
    <definedName name="____DCI1">[11]Tablas!#REF!</definedName>
    <definedName localSheetId="1" name="____DDS1">[11]Tablas!#REF!</definedName>
    <definedName name="____DDS1">[11]Tablas!#REF!</definedName>
    <definedName localSheetId="1" name="____DGO1">[11]Tablas!#REF!</definedName>
    <definedName name="____DGO1">[11]Tablas!#REF!</definedName>
    <definedName localSheetId="1" name="____DGP1">[11]Tablas!#REF!</definedName>
    <definedName name="____DGP1">[11]Tablas!#REF!</definedName>
    <definedName localSheetId="1" name="____DIJ1">[11]Tablas!#REF!</definedName>
    <definedName name="____DIJ1">[11]Tablas!#REF!</definedName>
    <definedName localSheetId="1" name="____DPI1">[11]Tablas!#REF!</definedName>
    <definedName name="____DPI1">[11]Tablas!#REF!</definedName>
    <definedName localSheetId="1" name="____DPY1">[11]Tablas!#REF!</definedName>
    <definedName name="____DPY1">[11]Tablas!#REF!</definedName>
    <definedName localSheetId="1" name="____DRI1">[11]Tablas!#REF!</definedName>
    <definedName name="____DRI1">[11]Tablas!#REF!</definedName>
    <definedName localSheetId="1" name="____DRL1">[11]Tablas!#REF!</definedName>
    <definedName name="____DRL1">[11]Tablas!#REF!</definedName>
    <definedName localSheetId="1" name="____DSP1">[11]Tablas!#REF!</definedName>
    <definedName name="____DSP1">[11]Tablas!#REF!</definedName>
    <definedName localSheetId="1" name="____ECP1">[11]Tablas!#REF!</definedName>
    <definedName name="____ECP1">[11]Tablas!#REF!</definedName>
    <definedName localSheetId="1" name="____ICP1">[11]Tablas!#REF!</definedName>
    <definedName name="____ICP1">[11]Tablas!#REF!</definedName>
    <definedName localSheetId="1" name="____OCD1">[11]Tablas!#REF!</definedName>
    <definedName name="____OCD1">[11]Tablas!#REF!</definedName>
    <definedName localSheetId="1" name="____OCI1">[11]Tablas!#REF!</definedName>
    <definedName name="____OCI1">[11]Tablas!#REF!</definedName>
    <definedName name="____SBC1">[6]INV!$A$12:$D$15</definedName>
    <definedName name="____SBC3">[6]INV!$F$12:$I$15</definedName>
    <definedName name="____SBC5">[6]INV!$K$12:$N$15</definedName>
    <definedName localSheetId="1" name="____VEX1">[11]Tablas!#REF!</definedName>
    <definedName name="____VEX1">[11]Tablas!#REF!</definedName>
    <definedName localSheetId="1" name="____VFA1">[11]Tablas!#REF!</definedName>
    <definedName name="____VFA1">[11]Tablas!#REF!</definedName>
    <definedName localSheetId="1" name="____VIT1">[11]Tablas!#REF!</definedName>
    <definedName name="____VIT1">[11]Tablas!#REF!</definedName>
    <definedName localSheetId="1" name="____VPR1">[11]Tablas!#REF!</definedName>
    <definedName name="____VPR1">[11]Tablas!#REF!</definedName>
    <definedName localSheetId="1" name="____VRP1">[11]Tablas!#REF!</definedName>
    <definedName name="____VRP1">[11]Tablas!#REF!</definedName>
    <definedName localSheetId="1" name="____VSM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localSheetId="1" name="___ane7">[15]!_xlbgnm.ane7</definedName>
    <definedName name="___ane7">[15]!_xlbgnm.ane7</definedName>
    <definedName localSheetId="1" name="___ane8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localSheetId="1" name="___DCI1">[11]Tablas!#REF!</definedName>
    <definedName name="___DCI1">[11]Tablas!#REF!</definedName>
    <definedName localSheetId="1" name="___DDS1">[11]Tablas!#REF!</definedName>
    <definedName name="___DDS1">[11]Tablas!#REF!</definedName>
    <definedName localSheetId="1" name="___DGO1">[11]Tablas!#REF!</definedName>
    <definedName name="___DGO1">[11]Tablas!#REF!</definedName>
    <definedName localSheetId="1" name="___DGP1">[11]Tablas!#REF!</definedName>
    <definedName name="___DGP1">[11]Tablas!#REF!</definedName>
    <definedName localSheetId="1" name="___DIJ1">[11]Tablas!#REF!</definedName>
    <definedName name="___DIJ1">[11]Tablas!#REF!</definedName>
    <definedName localSheetId="1" name="___DPI1">[11]Tablas!#REF!</definedName>
    <definedName name="___DPI1">[11]Tablas!#REF!</definedName>
    <definedName localSheetId="1" name="___DPY1">[11]Tablas!#REF!</definedName>
    <definedName name="___DPY1">[11]Tablas!#REF!</definedName>
    <definedName localSheetId="1" name="___DRI1">[11]Tablas!#REF!</definedName>
    <definedName name="___DRI1">[11]Tablas!#REF!</definedName>
    <definedName localSheetId="1" name="___DRL1">[11]Tablas!#REF!</definedName>
    <definedName name="___DRL1">[11]Tablas!#REF!</definedName>
    <definedName localSheetId="1" name="___DSP1">[11]Tablas!#REF!</definedName>
    <definedName name="___DSP1">[11]Tablas!#REF!</definedName>
    <definedName localSheetId="1" name="___ECP1">[11]Tablas!#REF!</definedName>
    <definedName name="___ECP1">[11]Tablas!#REF!</definedName>
    <definedName localSheetId="1" name="___ICP1">[11]Tablas!#REF!</definedName>
    <definedName name="___ICP1">[11]Tablas!#REF!</definedName>
    <definedName localSheetId="1" name="___key2">[8]INST!#REF!</definedName>
    <definedName name="___key2">[8]INST!#REF!</definedName>
    <definedName localSheetId="1" name="___OCD1">[11]Tablas!#REF!</definedName>
    <definedName name="___OCD1">[11]Tablas!#REF!</definedName>
    <definedName localSheetId="1" name="___OCI1">[11]Tablas!#REF!</definedName>
    <definedName name="___OCI1">[11]Tablas!#REF!</definedName>
    <definedName name="___SBC1">[6]INV!$A$12:$D$15</definedName>
    <definedName name="___SBC3">[6]INV!$F$12:$I$15</definedName>
    <definedName name="___SBC5">[6]INV!$K$12:$N$15</definedName>
    <definedName localSheetId="1" name="___VEX1">[11]Tablas!#REF!</definedName>
    <definedName name="___VEX1">[11]Tablas!#REF!</definedName>
    <definedName localSheetId="1" name="___VFA1">[11]Tablas!#REF!</definedName>
    <definedName name="___VFA1">[11]Tablas!#REF!</definedName>
    <definedName localSheetId="1" name="___VIT1">[11]Tablas!#REF!</definedName>
    <definedName name="___VIT1">[11]Tablas!#REF!</definedName>
    <definedName localSheetId="1" name="___VPR1">[11]Tablas!#REF!</definedName>
    <definedName name="___VPR1">[11]Tablas!#REF!</definedName>
    <definedName localSheetId="1" name="___VRP1">[11]Tablas!#REF!</definedName>
    <definedName name="___VRP1">[11]Tablas!#REF!</definedName>
    <definedName localSheetId="1" name="___VSM1">[11]Tablas!#REF!</definedName>
    <definedName name="___VSM1">[11]Tablas!#REF!</definedName>
    <definedName name="__AFC1">[6]INV!$A$25:$D$28</definedName>
    <definedName name="__AFC3">[6]INV!$F$25:$I$28</definedName>
    <definedName name="__AFC5">[6]INV!$K$25:$N$28</definedName>
    <definedName localSheetId="1" name="__ane7">[13]!_xlbgnm.ane7</definedName>
    <definedName name="__ane7">[13]!_xlbgnm.ane7</definedName>
    <definedName localSheetId="1" name="__ane8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localSheetId="1" name="__DCI1">[11]Tablas!#REF!</definedName>
    <definedName name="__DCI1">[11]Tablas!#REF!</definedName>
    <definedName localSheetId="1" name="__DDS1">[11]Tablas!#REF!</definedName>
    <definedName name="__DDS1">[11]Tablas!#REF!</definedName>
    <definedName localSheetId="1" name="__DGO1">[11]Tablas!#REF!</definedName>
    <definedName name="__DGO1">[11]Tablas!#REF!</definedName>
    <definedName localSheetId="1" name="__DGP1">[11]Tablas!#REF!</definedName>
    <definedName name="__DGP1">[11]Tablas!#REF!</definedName>
    <definedName localSheetId="1" name="__DIJ1">[11]Tablas!#REF!</definedName>
    <definedName name="__DIJ1">[11]Tablas!#REF!</definedName>
    <definedName localSheetId="1" name="__DPI1">[11]Tablas!#REF!</definedName>
    <definedName name="__DPI1">[11]Tablas!#REF!</definedName>
    <definedName localSheetId="1" name="__DPY1">[11]Tablas!#REF!</definedName>
    <definedName name="__DPY1">[11]Tablas!#REF!</definedName>
    <definedName localSheetId="1" name="__DRI1">[11]Tablas!#REF!</definedName>
    <definedName name="__DRI1">[11]Tablas!#REF!</definedName>
    <definedName localSheetId="1" name="__DRL1">[11]Tablas!#REF!</definedName>
    <definedName name="__DRL1">[11]Tablas!#REF!</definedName>
    <definedName localSheetId="1" name="__DSP1">[11]Tablas!#REF!</definedName>
    <definedName name="__DSP1">[11]Tablas!#REF!</definedName>
    <definedName localSheetId="1" name="__ECP1">[11]Tablas!#REF!</definedName>
    <definedName name="__ECP1">[11]Tablas!#REF!</definedName>
    <definedName name="__F">[0]!ERR</definedName>
    <definedName name="__FS01">[0]!ERR</definedName>
    <definedName localSheetId="1" name="__ICP1">[11]Tablas!#REF!</definedName>
    <definedName name="__ICP1">[11]Tablas!#REF!</definedName>
    <definedName localSheetId="1" name="__key2">[18]INST!#REF!</definedName>
    <definedName name="__key2">[18]INST!#REF!</definedName>
    <definedName localSheetId="1" name="__key21">[8]INST!#REF!</definedName>
    <definedName name="__key21">[8]INST!#REF!</definedName>
    <definedName localSheetId="1" name="__mun2">[19]PESOS!#REF!</definedName>
    <definedName name="__mun2">[19]PESOS!#REF!</definedName>
    <definedName localSheetId="1" name="__OCD1">[11]Tablas!#REF!</definedName>
    <definedName name="__OCD1">[11]Tablas!#REF!</definedName>
    <definedName localSheetId="1" name="__OCI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SBC1">[6]INV!$A$12:$D$15</definedName>
    <definedName name="__SBC3">[6]INV!$F$12:$I$15</definedName>
    <definedName name="__SBC5">[6]INV!$K$12:$N$15</definedName>
    <definedName localSheetId="1" name="__VEX1">[11]Tablas!#REF!</definedName>
    <definedName name="__VEX1">[11]Tablas!#REF!</definedName>
    <definedName localSheetId="1" name="__VFA1">[11]Tablas!#REF!</definedName>
    <definedName name="__VFA1">[11]Tablas!#REF!</definedName>
    <definedName localSheetId="1" name="__VIT1">[11]Tablas!#REF!</definedName>
    <definedName name="__VIT1">[11]Tablas!#REF!</definedName>
    <definedName localSheetId="1" name="__VPR1">[11]Tablas!#REF!</definedName>
    <definedName name="__VPR1">[11]Tablas!#REF!</definedName>
    <definedName localSheetId="1" name="__VPR2">[12]Tablas!#REF!</definedName>
    <definedName name="__VPR2">[12]Tablas!#REF!</definedName>
    <definedName localSheetId="1" name="__VRP1">[11]Tablas!#REF!</definedName>
    <definedName name="__VRP1">[11]Tablas!#REF!</definedName>
    <definedName localSheetId="1" name="__VSM1">[11]Tablas!#REF!</definedName>
    <definedName name="__VSM1">[11]Tablas!#REF!</definedName>
    <definedName localSheetId="1" name="_1_25">[12]Tablas!#REF!</definedName>
    <definedName name="_1_25">[12]Tablas!#REF!</definedName>
    <definedName name="_a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AFC1">[6]INV!$A$25:$D$28</definedName>
    <definedName name="_AFC3">[6]INV!$F$25:$I$28</definedName>
    <definedName name="_AFC5">[6]INV!$K$25:$N$28</definedName>
    <definedName localSheetId="1" name="_ane7">[13]!_xlbgnm.ane7</definedName>
    <definedName name="_ane7">[13]!_xlbgnm.ane7</definedName>
    <definedName localSheetId="1" name="_ane8">[13]!_xlbgnm.ane8</definedName>
    <definedName name="_ane8">[13]!_xlbgnm.ane8</definedName>
    <definedName localSheetId="1" name="_APU465">[21]!absc</definedName>
    <definedName name="_APU465">[21]!absc</definedName>
    <definedName name="_Atp2">[17]EMPRESA!$F$22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localSheetId="1" name="_DCI1">[11]Tablas!#REF!</definedName>
    <definedName name="_DCI1">[11]Tablas!#REF!</definedName>
    <definedName localSheetId="1" name="_DDS1">[11]Tablas!#REF!</definedName>
    <definedName name="_DDS1">[11]Tablas!#REF!</definedName>
    <definedName localSheetId="1" name="_DGO1">[11]Tablas!#REF!</definedName>
    <definedName name="_DGO1">[11]Tablas!#REF!</definedName>
    <definedName localSheetId="1" name="_DGP1">[11]Tablas!#REF!</definedName>
    <definedName name="_DGP1">[11]Tablas!#REF!</definedName>
    <definedName localSheetId="1" name="_DIJ1">[11]Tablas!#REF!</definedName>
    <definedName name="_DIJ1">[11]Tablas!#REF!</definedName>
    <definedName localSheetId="1" name="_DPI1">[11]Tablas!#REF!</definedName>
    <definedName name="_DPI1">[11]Tablas!#REF!</definedName>
    <definedName localSheetId="1" name="_DPY1">[11]Tablas!#REF!</definedName>
    <definedName name="_DPY1">[11]Tablas!#REF!</definedName>
    <definedName localSheetId="1" name="_DRI1">[11]Tablas!#REF!</definedName>
    <definedName name="_DRI1">[11]Tablas!#REF!</definedName>
    <definedName localSheetId="1" name="_DRL1">[11]Tablas!#REF!</definedName>
    <definedName name="_DRL1">[11]Tablas!#REF!</definedName>
    <definedName localSheetId="1" name="_DSP1">[11]Tablas!#REF!</definedName>
    <definedName name="_DSP1">[11]Tablas!#REF!</definedName>
    <definedName localSheetId="1" name="_ECP1">[11]Tablas!#REF!</definedName>
    <definedName name="_ECP1">[11]Tablas!#REF!</definedName>
    <definedName name="_F">[0]!ERR</definedName>
    <definedName name="_FS01">[0]!ERR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localSheetId="1" name="_ICP1">[11]Tablas!#REF!</definedName>
    <definedName name="_ICP1">[11]Tablas!#REF!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localSheetId="1" name="_Key11">[22]INST!#REF!</definedName>
    <definedName name="_Key11">[22]INST!#REF!</definedName>
    <definedName name="_kjk6">{"TAB1",#N/A,TRUE,"GENERAL";"TAB2",#N/A,TRUE,"GENERAL";"TAB3",#N/A,TRUE,"GENERAL";"TAB4",#N/A,TRUE,"GENERAL";"TAB5",#N/A,TRUE,"GENERAL"}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localSheetId="1" name="_mun2">[19]PESOS!#REF!</definedName>
    <definedName name="_mun2">[19]PESOS!#REF!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localSheetId="1" name="_OCD1">[11]Tablas!#REF!</definedName>
    <definedName name="_OCD1">[11]Tablas!#REF!</definedName>
    <definedName localSheetId="1" name="_OCI1">[11]Tablas!#REF!</definedName>
    <definedName name="_OCI1">[11]Tablas!#REF!</definedName>
    <definedName name="_Order1">0</definedName>
    <definedName name="_Order2">255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localSheetId="1" name="_Parse_Out">'[3]7422CW00'!#REF!</definedName>
    <definedName name="_Parse_Out">'[3]7422CW00'!#REF!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EC1">"Rectángulo 31"</definedName>
    <definedName localSheetId="1" name="_RET1">'[3]7422CW00'!#REF!</definedName>
    <definedName name="_RET1">'[3]7422CW00'!#REF!</definedName>
    <definedName localSheetId="1" name="_RET2">'[3]7422CW00'!#REF!</definedName>
    <definedName name="_RET2">'[3]7422CW00'!#REF!</definedName>
    <definedName localSheetId="1" name="_RET3">'[3]7422CW00'!#REF!</definedName>
    <definedName name="_RET3">'[3]7422CW00'!#REF!</definedName>
    <definedName localSheetId="1" name="_RET4">'[3]7422CW00'!#REF!</definedName>
    <definedName name="_RET4">'[3]7422CW00'!#REF!</definedName>
    <definedName localSheetId="1" name="_RET5">'[3]7422CW00'!#REF!</definedName>
    <definedName name="_RET5">'[3]7422CW00'!#REF!</definedName>
    <definedName localSheetId="1" name="_RET6">'[3]7422CW00'!#REF!</definedName>
    <definedName name="_RET6">'[3]7422CW00'!#REF!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localSheetId="1" name="_unj1">[8]INST!#REF!</definedName>
    <definedName name="_unj1">[8]INST!#REF!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localSheetId="1" name="_VEX1">[11]Tablas!#REF!</definedName>
    <definedName name="_VEX1">[11]Tablas!#REF!</definedName>
    <definedName localSheetId="1" name="_VFA1">[11]Tablas!#REF!</definedName>
    <definedName name="_VFA1">[11]Tablas!#REF!</definedName>
    <definedName name="_vfv4">{"via1",#N/A,TRUE,"general";"via2",#N/A,TRUE,"general";"via3",#N/A,TRUE,"general"}</definedName>
    <definedName localSheetId="1" name="_VIT1">[11]Tablas!#REF!</definedName>
    <definedName name="_VIT1">[11]Tablas!#REF!</definedName>
    <definedName localSheetId="1" name="_VPR1">[11]Tablas!#REF!</definedName>
    <definedName name="_VPR1">[11]Tablas!#REF!</definedName>
    <definedName localSheetId="1" name="_VPR2">[12]Tablas!#REF!</definedName>
    <definedName name="_VPR2">[12]Tablas!#REF!</definedName>
    <definedName localSheetId="1" name="_VRP1">[11]Tablas!#REF!</definedName>
    <definedName name="_VRP1">[11]Tablas!#REF!</definedName>
    <definedName localSheetId="1" name="_VSM1">[11]Tablas!#REF!</definedName>
    <definedName name="_VSM1">[11]Tablas!#REF!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localSheetId="1" name="a">'[23]DUB-823'!#REF!</definedName>
    <definedName name="a">'[23]DUB-823'!#REF!</definedName>
    <definedName localSheetId="1" name="A18A200">[24]ESPEC!#REF!</definedName>
    <definedName name="A18A200">[24]ESPEC!#REF!</definedName>
    <definedName name="a2a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>{"TAB1",#N/A,TRUE,"GENERAL";"TAB2",#N/A,TRUE,"GENERAL";"TAB3",#N/A,TRUE,"GENERAL";"TAB4",#N/A,TRUE,"GENERAL";"TAB5",#N/A,TRUE,"GENERAL"}</definedName>
    <definedName name="AAC">[6]AASHTO!$A$14:$F$17</definedName>
    <definedName name="aas">{"TAB1",#N/A,TRUE,"GENERAL";"TAB2",#N/A,TRUE,"GENERAL";"TAB3",#N/A,TRUE,"GENERAL";"TAB4",#N/A,TRUE,"GENERAL";"TAB5",#N/A,TRUE,"GENERAL"}</definedName>
    <definedName name="ABG">[6]AASHTO!$A$2:$F$5</definedName>
    <definedName localSheetId="1" name="absc1">[26]!absc</definedName>
    <definedName name="absc1">[26]!absc</definedName>
    <definedName name="AccessDatabase">"C:\C-314\VOLUMENES\volfin4.mdb"</definedName>
    <definedName name="acpm">5000</definedName>
    <definedName name="acumulado">'[27]Reservas de Petróleo'!$A$2,'[27]Reservas de Petróleo'!$A$1,'[27]Reservas de Petróleo'!$D$4,'[27]Reservas de Petróleo'!$E$1:$E$65536</definedName>
    <definedName name="ADFGSDB">{"via1",#N/A,TRUE,"general";"via2",#N/A,TRUE,"general";"via3",#N/A,TRUE,"general"}</definedName>
    <definedName name="ADM">[25]otros!$C$2</definedName>
    <definedName name="administrador">[28]Informacion!$B$15</definedName>
    <definedName localSheetId="1" name="adoc1">[26]!absc</definedName>
    <definedName name="adoc1">[26]!absc</definedName>
    <definedName localSheetId="1" name="ADOC125">[29]!absc</definedName>
    <definedName name="ADOC125">[29]!absc</definedName>
    <definedName localSheetId="1" name="adoq">[30]!absc</definedName>
    <definedName name="adoq">[30]!absc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localSheetId="1" name="alc">[31]!absc</definedName>
    <definedName name="alc">[31]!absc</definedName>
    <definedName name="ALTO">[32]Tabla!$A$1:$A$5</definedName>
    <definedName localSheetId="1" name="ANCLAJE">'[33]MC SF GAVIONES'!#REF!</definedName>
    <definedName name="ANCLAJE">'[33]MC SF GAVIONES'!#REF!</definedName>
    <definedName localSheetId="1" name="anexo7">[34]COMPARATIVO!#REF!</definedName>
    <definedName name="anexo7">[34]COMPARATIVO!#REF!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localSheetId="1" name="APU">[38]!absc</definedName>
    <definedName name="APU">[38]!absc</definedName>
    <definedName name="aq">[0]!ERR</definedName>
    <definedName name="aqaq">{"TAB1",#N/A,TRUE,"GENERAL";"TAB2",#N/A,TRUE,"GENERAL";"TAB3",#N/A,TRUE,"GENERAL";"TAB4",#N/A,TRUE,"GENERAL";"TAB5",#N/A,TRUE,"GENERAL"}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muve">[0]!ERR</definedName>
    <definedName name="as">[0]!ERR</definedName>
    <definedName name="ASB">[6]AASHTO!$A$8:$F$11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p">[10]EMPRESA!$F$20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localSheetId="1" name="Avance_por_item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localSheetId="1" name="Avances_Totales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ajo_L">[32]Tabla!$A$1:$A$5</definedName>
    <definedName name="basedatos">[42]Hoja1!$A$4:$BZ$55</definedName>
    <definedName name="basep">[43]PRESUPUESTAL!$A$4:$P$190</definedName>
    <definedName name="BB">[0]!ERR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vfcdx">{"via1",#N/A,TRUE,"general";"via2",#N/A,TRUE,"general";"via3",#N/A,TRUE,"general"}</definedName>
    <definedName localSheetId="1" name="blEjecutado">'[44]Ejecutado%'!#REF!</definedName>
    <definedName name="blEjecutado">'[44]Ejecutado%'!#REF!</definedName>
    <definedName name="blEjecutadoPorcen">'[44]Ejecutado$'!$D$1:$CE$45</definedName>
    <definedName name="blProgramadoPesos">'[44]Programado$'!$I$1:$CK$45</definedName>
    <definedName localSheetId="1" name="BORDER1">[45]steel!#REF!</definedName>
    <definedName name="BORDER1">[45]steel!#REF!</definedName>
    <definedName localSheetId="1" name="BORSHE">'[3]7422CW00'!#REF!</definedName>
    <definedName name="BORSHE">'[3]7422CW00'!#REF!</definedName>
    <definedName localSheetId="1" name="BORSUM">'[3]7422CW00'!#REF!</definedName>
    <definedName name="BORSUM">'[3]7422CW00'!#REF!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SW">[46]medelo!$D$37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localSheetId="1" name="BuiltIn_Print_Area">'[47]Form5 _Pág_ 1'!#REF!</definedName>
    <definedName name="BuiltIn_Print_Area">'[47]Form5 _Pág_ 1'!#REF!</definedName>
    <definedName localSheetId="1" name="BuiltIn_Print_Area___0">'[47]Form5 _Pág_ 2'!#REF!</definedName>
    <definedName name="BuiltIn_Print_Area___0">'[47]Form5 _Pág_ 2'!#REF!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y">{"via1",#N/A,TRUE,"general";"via2",#N/A,TRUE,"general";"via3",#N/A,TRUE,"general"}</definedName>
    <definedName localSheetId="1"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localSheetId="1" name="carlos">MODULO10.auto_abrir</definedName>
    <definedName name="carlos">MODULO10.auto_abrir</definedName>
    <definedName name="CBRDISEÑO">[49]SECTORIZACIÓN!$A$12:$G$20</definedName>
    <definedName name="CBWorkbookPriority">-1602700874</definedName>
    <definedName name="CC">[50]Personalizar!$G$22:$G$25</definedName>
    <definedName name="ccccc">{"TAB1",#N/A,TRUE,"GENERAL";"TAB2",#N/A,TRUE,"GENERAL";"TAB3",#N/A,TRUE,"GENERAL";"TAB4",#N/A,TRUE,"GENERAL";"TAB5",#N/A,TRUE,"GENERAL"}</definedName>
    <definedName localSheetId="1" name="CCCCCC">'[51]A. P. U.'!#REF!</definedName>
    <definedName name="CCCCCC">'[51]A. P. U.'!#REF!</definedName>
    <definedName name="cd">[52]Hoja1!$C$81</definedName>
    <definedName name="cdcdc">{"via1",#N/A,TRUE,"general";"via2",#N/A,TRUE,"general";"via3",#N/A,TRUE,"general"}</definedName>
    <definedName name="CDctrl">[35]CDItem!$G$8</definedName>
    <definedName name="ceerf">{"TAB1",#N/A,TRUE,"GENERAL";"TAB2",#N/A,TRUE,"GENERAL";"TAB3",#N/A,TRUE,"GENERAL";"TAB4",#N/A,TRUE,"GENERAL";"TAB5",#N/A,TRUE,"GENERAL"}</definedName>
    <definedName name="CEMENTO">[53]Insum!$A$3:$H$63</definedName>
    <definedName localSheetId="1" name="CGDI01">[11]Tablas!#REF!</definedName>
    <definedName name="CGDI01">[11]Tablas!#REF!</definedName>
    <definedName localSheetId="1" name="CGDI02">[11]Tablas!#REF!</definedName>
    <definedName name="CGDI02">[11]Tablas!#REF!</definedName>
    <definedName localSheetId="1" name="CGDI03">[11]Tablas!#REF!</definedName>
    <definedName name="CGDI03">[11]Tablas!#REF!</definedName>
    <definedName localSheetId="1" name="CGDI04">[11]Tablas!#REF!</definedName>
    <definedName name="CGDI04">[11]Tablas!#REF!</definedName>
    <definedName localSheetId="1" name="CGDI05">[11]Tablas!#REF!</definedName>
    <definedName name="CGDI05">[11]Tablas!#REF!</definedName>
    <definedName localSheetId="1" name="CGDI06">[11]Tablas!#REF!</definedName>
    <definedName name="CGDI06">[11]Tablas!#REF!</definedName>
    <definedName localSheetId="1" name="CGDI07">[11]Tablas!#REF!</definedName>
    <definedName name="CGDI07">[11]Tablas!#REF!</definedName>
    <definedName localSheetId="1" name="CGDI08">[11]Tablas!#REF!</definedName>
    <definedName name="CGDI08">[11]Tablas!#REF!</definedName>
    <definedName localSheetId="1" name="CGEX01">[11]Tablas!#REF!</definedName>
    <definedName name="CGEX01">[11]Tablas!#REF!</definedName>
    <definedName localSheetId="1" name="CGEX02">[11]Tablas!#REF!</definedName>
    <definedName name="CGEX02">[11]Tablas!#REF!</definedName>
    <definedName localSheetId="1" name="CGEX031">[11]Tablas!#REF!</definedName>
    <definedName name="CGEX031">[11]Tablas!#REF!</definedName>
    <definedName localSheetId="1" name="CGEX04">[11]Tablas!#REF!</definedName>
    <definedName name="CGEX04">[11]Tablas!#REF!</definedName>
    <definedName localSheetId="1" name="CGFI011">[11]Tablas!#REF!</definedName>
    <definedName name="CGFI011">[11]Tablas!#REF!</definedName>
    <definedName localSheetId="1" name="CGFI012">[11]Tablas!#REF!</definedName>
    <definedName name="CGFI012">[11]Tablas!#REF!</definedName>
    <definedName localSheetId="1" name="CGFI021">[11]Tablas!#REF!</definedName>
    <definedName name="CGFI021">[11]Tablas!#REF!</definedName>
    <definedName localSheetId="1" name="CGFI022">[11]Tablas!#REF!</definedName>
    <definedName name="CGFI022">[11]Tablas!#REF!</definedName>
    <definedName localSheetId="1" name="CGFI023">[11]Tablas!#REF!</definedName>
    <definedName name="CGFI023">[11]Tablas!#REF!</definedName>
    <definedName localSheetId="1" name="CGFI024">[11]Tablas!#REF!</definedName>
    <definedName name="CGFI024">[11]Tablas!#REF!</definedName>
    <definedName localSheetId="1" name="CGFI031">[11]Tablas!#REF!</definedName>
    <definedName name="CGFI031">[11]Tablas!#REF!</definedName>
    <definedName localSheetId="1" name="CGFI032">[11]Tablas!#REF!</definedName>
    <definedName name="CGFI032">[11]Tablas!#REF!</definedName>
    <definedName localSheetId="1" name="CGFI0331">[11]Tablas!#REF!</definedName>
    <definedName name="CGFI0331">[11]Tablas!#REF!</definedName>
    <definedName localSheetId="1" name="CGFI0332">[11]Tablas!#REF!</definedName>
    <definedName name="CGFI0332">[11]Tablas!#REF!</definedName>
    <definedName localSheetId="1" name="CGFI0333">[11]Tablas!#REF!</definedName>
    <definedName name="CGFI0333">[11]Tablas!#REF!</definedName>
    <definedName localSheetId="1" name="CGFI0334">[11]Tablas!#REF!</definedName>
    <definedName name="CGFI0334">[11]Tablas!#REF!</definedName>
    <definedName localSheetId="1" name="CGFI0335">[11]Tablas!#REF!</definedName>
    <definedName name="CGFI0335">[11]Tablas!#REF!</definedName>
    <definedName localSheetId="1" name="CGFI0341">[11]Tablas!#REF!</definedName>
    <definedName name="CGFI0341">[11]Tablas!#REF!</definedName>
    <definedName localSheetId="1" name="CGFI0343">[11]Tablas!#REF!</definedName>
    <definedName name="CGFI0343">[11]Tablas!#REF!</definedName>
    <definedName localSheetId="1" name="CGFI0344">[11]Tablas!#REF!</definedName>
    <definedName name="CGFI0344">[11]Tablas!#REF!</definedName>
    <definedName localSheetId="1" name="CGPR01">[11]Tablas!#REF!</definedName>
    <definedName name="CGPR01">[11]Tablas!#REF!</definedName>
    <definedName localSheetId="1" name="CGPR021">[11]Tablas!#REF!</definedName>
    <definedName name="CGPR021">[11]Tablas!#REF!</definedName>
    <definedName localSheetId="1" name="CGPR022">[11]Tablas!#REF!</definedName>
    <definedName name="CGPR022">[11]Tablas!#REF!</definedName>
    <definedName localSheetId="1" name="CGPR023">[11]Tablas!#REF!</definedName>
    <definedName name="CGPR023">[11]Tablas!#REF!</definedName>
    <definedName localSheetId="1" name="CGPR024">[11]Tablas!#REF!</definedName>
    <definedName name="CGPR024">[11]Tablas!#REF!</definedName>
    <definedName localSheetId="1" name="CGPR031">[11]Tablas!#REF!</definedName>
    <definedName name="CGPR031">[11]Tablas!#REF!</definedName>
    <definedName localSheetId="1" name="CGPR032">[11]Tablas!#REF!</definedName>
    <definedName name="CGPR032">[11]Tablas!#REF!</definedName>
    <definedName localSheetId="1" name="CGPR0331">[11]Tablas!#REF!</definedName>
    <definedName name="CGPR0331">[11]Tablas!#REF!</definedName>
    <definedName localSheetId="1" name="CGPR0332">[11]Tablas!#REF!</definedName>
    <definedName name="CGPR0332">[11]Tablas!#REF!</definedName>
    <definedName localSheetId="1" name="CGPR0333">[11]Tablas!#REF!</definedName>
    <definedName name="CGPR0333">[11]Tablas!#REF!</definedName>
    <definedName localSheetId="1" name="CGPR041">[11]Tablas!#REF!</definedName>
    <definedName name="CGPR041">[11]Tablas!#REF!</definedName>
    <definedName localSheetId="1" name="CGPR042">[11]Tablas!#REF!</definedName>
    <definedName name="CGPR042">[11]Tablas!#REF!</definedName>
    <definedName localSheetId="1" name="CGPR043">[11]Tablas!#REF!</definedName>
    <definedName name="CGPR043">[11]Tablas!#REF!</definedName>
    <definedName localSheetId="1" name="CGPR051">[11]Tablas!#REF!</definedName>
    <definedName name="CGPR051">[11]Tablas!#REF!</definedName>
    <definedName localSheetId="1" name="CGPR052">[11]Tablas!#REF!</definedName>
    <definedName name="CGPR052">[11]Tablas!#REF!</definedName>
    <definedName localSheetId="1" name="CGPR0531">[11]Tablas!#REF!</definedName>
    <definedName name="CGPR0531">[11]Tablas!#REF!</definedName>
    <definedName localSheetId="1" name="CGPR0532">[11]Tablas!#REF!</definedName>
    <definedName name="CGPR0532">[11]Tablas!#REF!</definedName>
    <definedName localSheetId="1" name="CGPR0533">[11]Tablas!#REF!</definedName>
    <definedName name="CGPR0533">[11]Tablas!#REF!</definedName>
    <definedName localSheetId="1" name="CGPR0534">[11]Tablas!#REF!</definedName>
    <definedName name="CGPR0534">[11]Tablas!#REF!</definedName>
    <definedName localSheetId="1" name="CGPR0541">[11]Tablas!#REF!</definedName>
    <definedName name="CGPR0541">[11]Tablas!#REF!</definedName>
    <definedName localSheetId="1" name="CGPR0542">[11]Tablas!#REF!</definedName>
    <definedName name="CGPR0542">[11]Tablas!#REF!</definedName>
    <definedName localSheetId="1" name="CGPR0543">[11]Tablas!#REF!</definedName>
    <definedName name="CGPR0543">[11]Tablas!#REF!</definedName>
    <definedName localSheetId="1" name="CGPR061">[11]Tablas!#REF!</definedName>
    <definedName name="CGPR061">[11]Tablas!#REF!</definedName>
    <definedName localSheetId="1" name="CGPR062">[11]Tablas!#REF!</definedName>
    <definedName name="CGPR062">[11]Tablas!#REF!</definedName>
    <definedName localSheetId="1" name="CGPR0621">[11]Tablas!#REF!</definedName>
    <definedName name="CGPR0621">[11]Tablas!#REF!</definedName>
    <definedName localSheetId="1" name="CGPR0622">[11]Tablas!#REF!</definedName>
    <definedName name="CGPR0622">[11]Tablas!#REF!</definedName>
    <definedName localSheetId="1" name="CGPR0631">[11]Tablas!#REF!</definedName>
    <definedName name="CGPR0631">[11]Tablas!#REF!</definedName>
    <definedName localSheetId="1" name="CGPR0632">[11]Tablas!#REF!</definedName>
    <definedName name="CGPR0632">[11]Tablas!#REF!</definedName>
    <definedName localSheetId="1" name="CGPR0633">[11]Tablas!#REF!</definedName>
    <definedName name="CGPR0633">[11]Tablas!#REF!</definedName>
    <definedName localSheetId="1" name="CGPR0641">[11]Tablas!#REF!</definedName>
    <definedName name="CGPR0641">[11]Tablas!#REF!</definedName>
    <definedName localSheetId="1" name="CGPR0642">[11]Tablas!#REF!</definedName>
    <definedName name="CGPR0642">[11]Tablas!#REF!</definedName>
    <definedName localSheetId="1" name="CGPR0643">[11]Tablas!#REF!</definedName>
    <definedName name="CGPR0643">[11]Tablas!#REF!</definedName>
    <definedName localSheetId="1" name="CGRF01">[11]Tablas!#REF!</definedName>
    <definedName name="CGRF01">[11]Tablas!#REF!</definedName>
    <definedName localSheetId="1" name="CGRF02">[11]Tablas!#REF!</definedName>
    <definedName name="CGRF02">[11]Tablas!#REF!</definedName>
    <definedName localSheetId="1" name="CGRF031">[11]Tablas!#REF!</definedName>
    <definedName name="CGRF031">[11]Tablas!#REF!</definedName>
    <definedName localSheetId="1" name="CGRF032">[11]Tablas!#REF!</definedName>
    <definedName name="CGRF032">[11]Tablas!#REF!</definedName>
    <definedName localSheetId="1" name="CGRF0331">[11]Tablas!#REF!</definedName>
    <definedName name="CGRF0331">[11]Tablas!#REF!</definedName>
    <definedName localSheetId="1" name="CGRF0332">[11]Tablas!#REF!</definedName>
    <definedName name="CGRF0332">[11]Tablas!#REF!</definedName>
    <definedName localSheetId="1" name="CGRF0333">[11]Tablas!#REF!</definedName>
    <definedName name="CGRF0333">[11]Tablas!#REF!</definedName>
    <definedName localSheetId="1" name="CGRF0334">[11]Tablas!#REF!</definedName>
    <definedName name="CGRF0334">[11]Tablas!#REF!</definedName>
    <definedName localSheetId="1" name="CGRF0335">[11]Tablas!#REF!</definedName>
    <definedName name="CGRF0335">[11]Tablas!#REF!</definedName>
    <definedName localSheetId="1" name="CGRF0336">[11]Tablas!#REF!</definedName>
    <definedName name="CGRF0336">[11]Tablas!#REF!</definedName>
    <definedName localSheetId="1" name="CGRF0337">[11]Tablas!#REF!</definedName>
    <definedName name="CGRF0337">[11]Tablas!#REF!</definedName>
    <definedName localSheetId="1" name="CGRF0338">[11]Tablas!#REF!</definedName>
    <definedName name="CGRF0338">[11]Tablas!#REF!</definedName>
    <definedName localSheetId="1" name="CGRF0341">[11]Tablas!#REF!</definedName>
    <definedName name="CGRF0341">[11]Tablas!#REF!</definedName>
    <definedName localSheetId="1" name="CGRF0342">[11]Tablas!#REF!</definedName>
    <definedName name="CGRF0342">[11]Tablas!#REF!</definedName>
    <definedName localSheetId="1" name="CGRF0343">[11]Tablas!#REF!</definedName>
    <definedName name="CGRF0343">[11]Tablas!#REF!</definedName>
    <definedName localSheetId="1" name="CGRF041">[11]Tablas!#REF!</definedName>
    <definedName name="CGRF041">[11]Tablas!#REF!</definedName>
    <definedName localSheetId="1" name="CGRF042">[11]Tablas!#REF!</definedName>
    <definedName name="CGRF042">[11]Tablas!#REF!</definedName>
    <definedName localSheetId="1" name="CGRF0431">[11]Tablas!#REF!</definedName>
    <definedName name="CGRF0431">[11]Tablas!#REF!</definedName>
    <definedName localSheetId="1" name="CGRF0432">[11]Tablas!#REF!</definedName>
    <definedName name="CGRF0432">[11]Tablas!#REF!</definedName>
    <definedName localSheetId="1" name="CGRF0433">[11]Tablas!#REF!</definedName>
    <definedName name="CGRF0433">[11]Tablas!#REF!</definedName>
    <definedName localSheetId="1" name="CGRF0441">[11]Tablas!#REF!</definedName>
    <definedName name="CGRF0441">[11]Tablas!#REF!</definedName>
    <definedName localSheetId="1" name="CGRF0442">[11]Tablas!#REF!</definedName>
    <definedName name="CGRF0442">[11]Tablas!#REF!</definedName>
    <definedName localSheetId="1" name="CGRF0443">[11]Tablas!#REF!</definedName>
    <definedName name="CGRF0443">[11]Tablas!#REF!</definedName>
    <definedName localSheetId="1" name="CGSM01">[11]Tablas!#REF!</definedName>
    <definedName name="CGSM01">[11]Tablas!#REF!</definedName>
    <definedName localSheetId="1" name="CGSM02">[11]Tablas!#REF!</definedName>
    <definedName name="CGSM02">[11]Tablas!#REF!</definedName>
    <definedName localSheetId="1" name="CGSM03">[11]Tablas!#REF!</definedName>
    <definedName name="CGSM03">[11]Tablas!#REF!</definedName>
    <definedName localSheetId="1" name="CGSM04">[11]Tablas!#REF!</definedName>
    <definedName name="CGSM04">[11]Tablas!#REF!</definedName>
    <definedName localSheetId="1" name="CGSM05">[11]Tablas!#REF!</definedName>
    <definedName name="CGSM05">[11]Tablas!#REF!</definedName>
    <definedName localSheetId="1" name="CGSO011">[11]Tablas!#REF!</definedName>
    <definedName name="CGSO011">[11]Tablas!#REF!</definedName>
    <definedName localSheetId="1" name="CGSO012">[11]Tablas!#REF!</definedName>
    <definedName name="CGSO012">[11]Tablas!#REF!</definedName>
    <definedName localSheetId="1" name="CGSO013">[11]Tablas!#REF!</definedName>
    <definedName name="CGSO013">[11]Tablas!#REF!</definedName>
    <definedName localSheetId="1" name="CGSO014">[11]Tablas!#REF!</definedName>
    <definedName name="CGSO014">[11]Tablas!#REF!</definedName>
    <definedName localSheetId="1" name="CGSO02">[11]Tablas!#REF!</definedName>
    <definedName name="CGSO02">[11]Tablas!#REF!</definedName>
    <definedName localSheetId="1" name="CGSO031">[11]Tablas!#REF!</definedName>
    <definedName name="CGSO031">[11]Tablas!#REF!</definedName>
    <definedName localSheetId="1" name="CGSO032">[11]Tablas!#REF!</definedName>
    <definedName name="CGSO032">[11]Tablas!#REF!</definedName>
    <definedName localSheetId="1" name="CGSO033">[11]Tablas!#REF!</definedName>
    <definedName name="CGSO033">[11]Tablas!#REF!</definedName>
    <definedName localSheetId="1" name="CGSO034">[11]Tablas!#REF!</definedName>
    <definedName name="CGSO034">[11]Tablas!#REF!</definedName>
    <definedName localSheetId="1" name="CGSO041">[11]Tablas!#REF!</definedName>
    <definedName name="CGSO041">[11]Tablas!#REF!</definedName>
    <definedName localSheetId="1" name="CGSO042">[11]Tablas!#REF!</definedName>
    <definedName name="CGSO042">[11]Tablas!#REF!</definedName>
    <definedName localSheetId="1" name="CGSO043">[11]Tablas!#REF!</definedName>
    <definedName name="CGSO043">[11]Tablas!#REF!</definedName>
    <definedName localSheetId="1" name="CGSO044">[11]Tablas!#REF!</definedName>
    <definedName name="CGSO044">[11]Tablas!#REF!</definedName>
    <definedName localSheetId="1" name="CGSO051">[11]Tablas!#REF!</definedName>
    <definedName name="CGSO051">[11]Tablas!#REF!</definedName>
    <definedName localSheetId="1" name="CGSO052">[11]Tablas!#REF!</definedName>
    <definedName name="CGSO052">[11]Tablas!#REF!</definedName>
    <definedName localSheetId="1" name="CGSO053">[11]Tablas!#REF!</definedName>
    <definedName name="CGSO053">[11]Tablas!#REF!</definedName>
    <definedName localSheetId="1" name="CGSO054">[11]Tablas!#REF!</definedName>
    <definedName name="CGSO054">[11]Tablas!#REF!</definedName>
    <definedName localSheetId="1" name="CGSO055">[11]Tablas!#REF!</definedName>
    <definedName name="CGSO055">[11]Tablas!#REF!</definedName>
    <definedName localSheetId="1" name="CGSO061">[11]Tablas!#REF!</definedName>
    <definedName name="CGSO061">[11]Tablas!#REF!</definedName>
    <definedName localSheetId="1" name="CGSO062">[11]Tablas!#REF!</definedName>
    <definedName name="CGSO062">[11]Tablas!#REF!</definedName>
    <definedName localSheetId="1" name="CGSO063">[11]Tablas!#REF!</definedName>
    <definedName name="CGSO063">[11]Tablas!#REF!</definedName>
    <definedName localSheetId="1" name="CGSO064">[11]Tablas!#REF!</definedName>
    <definedName name="CGSO064">[11]Tablas!#REF!</definedName>
    <definedName localSheetId="1" name="CGTR011">[11]Tablas!#REF!</definedName>
    <definedName name="CGTR011">[11]Tablas!#REF!</definedName>
    <definedName localSheetId="1" name="CGTR012">[11]Tablas!#REF!</definedName>
    <definedName name="CGTR012">[11]Tablas!#REF!</definedName>
    <definedName localSheetId="1" name="CGTR021">[11]Tablas!#REF!</definedName>
    <definedName name="CGTR021">[11]Tablas!#REF!</definedName>
    <definedName localSheetId="1" name="CGTR022">[11]Tablas!#REF!</definedName>
    <definedName name="CGTR022">[11]Tablas!#REF!</definedName>
    <definedName localSheetId="1" name="CGTR023">[11]Tablas!#REF!</definedName>
    <definedName name="CGTR023">[11]Tablas!#REF!</definedName>
    <definedName localSheetId="1" name="CGTR031">[11]Tablas!#REF!</definedName>
    <definedName name="CGTR031">[11]Tablas!#REF!</definedName>
    <definedName localSheetId="1" name="CGTR032">[11]Tablas!#REF!</definedName>
    <definedName name="CGTR032">[11]Tablas!#REF!</definedName>
    <definedName localSheetId="1" name="CGTR033">[11]Tablas!#REF!</definedName>
    <definedName name="CGTR033">[11]Tablas!#REF!</definedName>
    <definedName localSheetId="1" name="CGTR034">[11]Tablas!#REF!</definedName>
    <definedName name="CGTR034">[11]Tablas!#REF!</definedName>
    <definedName localSheetId="1" name="CGTR035">[11]Tablas!#REF!</definedName>
    <definedName name="CGTR035">[11]Tablas!#REF!</definedName>
    <definedName localSheetId="1" name="CGTR036">[11]Tablas!#REF!</definedName>
    <definedName name="CGTR036">[11]Tablas!#REF!</definedName>
    <definedName localSheetId="1" name="CGTR037">[11]Tablas!#REF!</definedName>
    <definedName name="CGTR037">[11]Tablas!#REF!</definedName>
    <definedName localSheetId="1" name="CGTR038">[11]Tablas!#REF!</definedName>
    <definedName name="CGTR038">[11]Tablas!#REF!</definedName>
    <definedName localSheetId="1" name="CGTR039">[11]Tablas!#REF!</definedName>
    <definedName name="CGTR039">[11]Tablas!#REF!</definedName>
    <definedName localSheetId="1" name="CGTR041">[11]Tablas!#REF!</definedName>
    <definedName name="CGTR041">[11]Tablas!#REF!</definedName>
    <definedName localSheetId="1" name="CGTR042">[11]Tablas!#REF!</definedName>
    <definedName name="CGTR042">[11]Tablas!#REF!</definedName>
    <definedName localSheetId="1" name="CGTR043">[11]Tablas!#REF!</definedName>
    <definedName name="CGTR043">[11]Tablas!#REF!</definedName>
    <definedName localSheetId="1" name="CGTR044">[11]Tablas!#REF!</definedName>
    <definedName name="CGTR044">[11]Tablas!#REF!</definedName>
    <definedName localSheetId="1" name="CGTR051">[11]Tablas!#REF!</definedName>
    <definedName name="CGTR051">[11]Tablas!#REF!</definedName>
    <definedName localSheetId="1" name="CHK_PU">'[3]7422CW00'!#REF!</definedName>
    <definedName name="CHK_PU">'[3]7422CW00'!#REF!</definedName>
    <definedName name="cmf">[54]Hoja1!$C$27</definedName>
    <definedName name="CodActEco">[10]EMPRESA!$F$10</definedName>
    <definedName localSheetId="1" name="codigo">#REF!,#REF!</definedName>
    <definedName name="codigo">#REF!,#REF!</definedName>
    <definedName localSheetId="1" name="cogvsiruj">[34]COMPARATIVO!#REF!</definedName>
    <definedName name="cogvsiruj">[34]COMPARATIVO!#REF!</definedName>
    <definedName name="ColTap">'[20]Coloc. e Interc. Tapones'!$E$1:$E$65536</definedName>
    <definedName name="Com">'[40]LIQUIDA-NOMINA'!$AL$4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o4">[0]!ERR</definedName>
    <definedName name="corri">[0]!ERR</definedName>
    <definedName name="COSTO_FRENTE">[56]BITACORA!$E$1:$E$65536</definedName>
    <definedName name="COSTOS">[57]TARIFAS!$A$1:$F$52</definedName>
    <definedName name="Criteria_MI">[58]civ_roma!$C$803:$G$804</definedName>
    <definedName localSheetId="1" name="Criterios_IM">'[3]7422CW00'!#REF!</definedName>
    <definedName name="Criterios_IM">'[3]7422CW00'!#REF!</definedName>
    <definedName name="Criticidad">[59]Tabla!$A$1:$A$5</definedName>
    <definedName localSheetId="1" name="CTR">'[3]7422CW00'!#REF!</definedName>
    <definedName name="CTR">'[3]7422CW00'!#REF!</definedName>
    <definedName localSheetId="1" name="CTRPAG">'[3]7422CW00'!#REF!</definedName>
    <definedName name="CTRPAG">'[3]7422CW00'!#REF!</definedName>
    <definedName name="CUAL">[0]!ERR</definedName>
    <definedName name="CUNET">{"via1",#N/A,TRUE,"general";"via2",#N/A,TRUE,"general";"via3",#N/A,TRUE,"general"}</definedName>
    <definedName localSheetId="1" name="Customize">[50]!Customize</definedName>
    <definedName name="Customize">[50]!Customize</definedName>
    <definedName name="CVa">'[20]Cambio de Valv.'!$E$1:$E$65536</definedName>
    <definedName name="cvbcvbf">{#N/A,#N/A,TRUE,"INGENIERIA";#N/A,#N/A,TRUE,"COMPRAS";#N/A,#N/A,TRUE,"DIRECCION";#N/A,#N/A,TRUE,"RESUMEN"}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d">{"TAB1",#N/A,TRUE,"GENERAL";"TAB2",#N/A,TRUE,"GENERAL";"TAB3",#N/A,TRUE,"GENERAL";"TAB4",#N/A,TRUE,"GENERAL";"TAB5",#N/A,TRUE,"GENERAL"}</definedName>
    <definedName localSheetId="1" name="dario">'[23]GPI 526'!#REF!</definedName>
    <definedName name="dario">'[23]GPI 526'!#REF!</definedName>
    <definedName name="DASD">{"TAB1",#N/A,TRUE,"GENERAL";"TAB2",#N/A,TRUE,"GENERAL";"TAB3",#N/A,TRUE,"GENERAL";"TAB4",#N/A,TRUE,"GENERAL";"TAB5",#N/A,TRUE,"GENERAL"}</definedName>
    <definedName name="Database_MI">[58]civ_roma!$C$9:$G$799</definedName>
    <definedName name="DATO1">'[60]46'!$D$3:$CK$429</definedName>
    <definedName name="dbfdfbi">{"TAB1",#N/A,TRUE,"GENERAL";"TAB2",#N/A,TRUE,"GENERAL";"TAB3",#N/A,TRUE,"GENERAL";"TAB4",#N/A,TRUE,"GENERAL";"TAB5",#N/A,TRUE,"GENERAL"}</definedName>
    <definedName localSheetId="1" name="DCI">[12]Tablas!#REF!</definedName>
    <definedName name="DCI">[12]Tablas!#REF!</definedName>
    <definedName localSheetId="1" name="DCI1_1">[12]Tablas!#REF!</definedName>
    <definedName name="DCI1_1">[12]Tablas!#REF!</definedName>
    <definedName localSheetId="1" name="DCI1_1_1">[12]Tablas!#REF!</definedName>
    <definedName name="DCI1_1_1">[12]Tablas!#REF!</definedName>
    <definedName localSheetId="1" name="DCI1_1_2">[12]Tablas!#REF!</definedName>
    <definedName name="DCI1_1_2">[12]Tablas!#REF!</definedName>
    <definedName localSheetId="1" name="DCI1_1_3">[12]Tablas!#REF!</definedName>
    <definedName name="DCI1_1_3">[12]Tablas!#REF!</definedName>
    <definedName localSheetId="1" name="DCI1_1_4">[12]Tablas!#REF!</definedName>
    <definedName name="DCI1_1_4">[12]Tablas!#REF!</definedName>
    <definedName localSheetId="1" name="DCI1_2">[12]Tablas!#REF!</definedName>
    <definedName name="DCI1_2">[12]Tablas!#REF!</definedName>
    <definedName localSheetId="1" name="DCI1_3">[12]Tablas!#REF!</definedName>
    <definedName name="DCI1_3">[12]Tablas!#REF!</definedName>
    <definedName localSheetId="1" name="DCI1_4">[12]Tablas!#REF!</definedName>
    <definedName name="DCI1_4">[12]Tablas!#REF!</definedName>
    <definedName localSheetId="1" name="Dcorriente1">'[61]Pta a tierra'!#REF!</definedName>
    <definedName name="Dcorriente1">'[61]Pta a tierra'!#REF!</definedName>
    <definedName name="DCSDCTV">{"via1",#N/A,TRUE,"general";"via2",#N/A,TRUE,"general";"via3",#N/A,TRUE,"general"}</definedName>
    <definedName name="ddd">{"via1",#N/A,TRUE,"general";"via2",#N/A,TRUE,"general";"via3",#N/A,TRUE,"general"}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localSheetId="1" name="DDS">[12]Tablas!#REF!</definedName>
    <definedName name="DDS">[12]Tablas!#REF!</definedName>
    <definedName localSheetId="1" name="DDS1_1">[12]Tablas!#REF!</definedName>
    <definedName name="DDS1_1">[12]Tablas!#REF!</definedName>
    <definedName localSheetId="1" name="DDS1_1_1">[12]Tablas!#REF!</definedName>
    <definedName name="DDS1_1_1">[12]Tablas!#REF!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MOLICIÓN">'[62]BASE-LISTAS'!$B$24:$B$29</definedName>
    <definedName name="DEPEND">[59]Tabla!$B$1:$B$397</definedName>
    <definedName name="DEPENDENCIA">[59]Tabla!$B$1:$B$397</definedName>
    <definedName name="DEPENDENCIAS">[59]Tabla!$B$1:$B$397</definedName>
    <definedName name="desarrolladas">'[27]Reservas de Petróleo'!$A$2,'[27]Reservas de Petróleo'!$A$1,'[27]Reservas de Petróleo'!$D$4,'[27]Reservas de Petróleo'!$F$1:$F$65536</definedName>
    <definedName localSheetId="1" name="DEST_ART">[45]steel!#REF!</definedName>
    <definedName name="DEST_ART">[45]steel!#REF!</definedName>
    <definedName localSheetId="1" name="DESTCOD">'[3]7422CW00'!#REF!</definedName>
    <definedName name="DESTCOD">'[3]7422CW00'!#REF!</definedName>
    <definedName localSheetId="1" name="DESTFG">'[3]7422CW00'!#REF!</definedName>
    <definedName name="DESTFG">'[3]7422CW00'!#REF!</definedName>
    <definedName localSheetId="1" name="DESTQTY">'[3]7422CW00'!#REF!</definedName>
    <definedName name="DESTQTY">'[3]7422CW00'!#REF!</definedName>
    <definedName localSheetId="1" name="DF">[63]Cronograma!#REF!</definedName>
    <definedName name="DF">[63]Cronograma!#REF!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localSheetId="1" name="DGO">[12]Tablas!#REF!</definedName>
    <definedName name="DGO">[12]Tablas!#REF!</definedName>
    <definedName localSheetId="1" name="DGO1_1">[12]Tablas!#REF!</definedName>
    <definedName name="DGO1_1">[12]Tablas!#REF!</definedName>
    <definedName localSheetId="1" name="DGO1_1_1">[12]Tablas!#REF!</definedName>
    <definedName name="DGO1_1_1">[12]Tablas!#REF!</definedName>
    <definedName localSheetId="1" name="DGP">[12]Tablas!#REF!</definedName>
    <definedName name="DGP">[12]Tablas!#REF!</definedName>
    <definedName localSheetId="1" name="DGP1_1">[12]Tablas!#REF!</definedName>
    <definedName name="DGP1_1">[12]Tablas!#REF!</definedName>
    <definedName localSheetId="1" name="DGP1_1_1">[12]Tablas!#REF!</definedName>
    <definedName name="DGP1_1_1">[12]Tablas!#REF!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A">[25]PRESUPUESTO!$B$13</definedName>
    <definedName localSheetId="1"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localSheetId="1" name="DIJ">[12]Tablas!#REF!</definedName>
    <definedName name="DIJ">[12]Tablas!#REF!</definedName>
    <definedName localSheetId="1" name="DIJ1_1">[12]Tablas!#REF!</definedName>
    <definedName name="DIJ1_1">[12]Tablas!#REF!</definedName>
    <definedName localSheetId="1" name="DIJ1_1_1">[12]Tablas!#REF!</definedName>
    <definedName name="DIJ1_1_1">[12]Tablas!#REF!</definedName>
    <definedName localSheetId="1" name="DIJ1_1_2">[12]Tablas!#REF!</definedName>
    <definedName name="DIJ1_1_2">[12]Tablas!#REF!</definedName>
    <definedName localSheetId="1" name="DIJ1_1_3">[12]Tablas!#REF!</definedName>
    <definedName name="DIJ1_1_3">[12]Tablas!#REF!</definedName>
    <definedName localSheetId="1" name="DIJ1_1_4">[12]Tablas!#REF!</definedName>
    <definedName name="DIJ1_1_4">[12]Tablas!#REF!</definedName>
    <definedName localSheetId="1" name="DIJ1_1_5">[12]Tablas!#REF!</definedName>
    <definedName name="DIJ1_1_5">[12]Tablas!#REF!</definedName>
    <definedName localSheetId="1" name="DIJ1_2">[12]Tablas!#REF!</definedName>
    <definedName name="DIJ1_2">[12]Tablas!#REF!</definedName>
    <definedName localSheetId="1" name="DIJ1_3">[12]Tablas!#REF!</definedName>
    <definedName name="DIJ1_3">[12]Tablas!#REF!</definedName>
    <definedName localSheetId="1" name="DIJ1_4">[12]Tablas!#REF!</definedName>
    <definedName name="DIJ1_4">[12]Tablas!#REF!</definedName>
    <definedName localSheetId="1" name="DIJ1_5">[12]Tablas!#REF!</definedName>
    <definedName name="DIJ1_5">[12]Tablas!#REF!</definedName>
    <definedName name="Direccion">[40]EMPRESA!$F$14</definedName>
    <definedName name="djdytj">{"TAB1",#N/A,TRUE,"GENERAL";"TAB2",#N/A,TRUE,"GENERAL";"TAB3",#N/A,TRUE,"GENERAL";"TAB4",#N/A,TRUE,"GENERAL";"TAB5",#N/A,TRUE,"GENERAL"}</definedName>
    <definedName name="DOLLAR">[65]CÁLCULOS!$H$34</definedName>
    <definedName localSheetId="1" name="DPI">[12]Tablas!#REF!</definedName>
    <definedName name="DPI">[12]Tablas!#REF!</definedName>
    <definedName localSheetId="1" name="DPI1_1">[12]Tablas!#REF!</definedName>
    <definedName name="DPI1_1">[12]Tablas!#REF!</definedName>
    <definedName localSheetId="1" name="DPI1_1_1">[12]Tablas!#REF!</definedName>
    <definedName name="DPI1_1_1">[12]Tablas!#REF!</definedName>
    <definedName localSheetId="1" name="DPY">[12]Tablas!#REF!</definedName>
    <definedName name="DPY">[12]Tablas!#REF!</definedName>
    <definedName localSheetId="1" name="DPY1_1">[12]Tablas!#REF!</definedName>
    <definedName name="DPY1_1">[12]Tablas!#REF!</definedName>
    <definedName localSheetId="1" name="DPY1_1_1">[12]Tablas!#REF!</definedName>
    <definedName name="DPY1_1_1">[12]Tablas!#REF!</definedName>
    <definedName localSheetId="1" name="DRI">[12]Tablas!#REF!</definedName>
    <definedName name="DRI">[12]Tablas!#REF!</definedName>
    <definedName localSheetId="1" name="DRI1_1">[12]Tablas!#REF!</definedName>
    <definedName name="DRI1_1">[12]Tablas!#REF!</definedName>
    <definedName localSheetId="1" name="DRI1_1_1">[12]Tablas!#REF!</definedName>
    <definedName name="DRI1_1_1">[12]Tablas!#REF!</definedName>
    <definedName localSheetId="1" name="DRI1_1_2">[12]Tablas!#REF!</definedName>
    <definedName name="DRI1_1_2">[12]Tablas!#REF!</definedName>
    <definedName localSheetId="1" name="DRI1_1_3">[12]Tablas!#REF!</definedName>
    <definedName name="DRI1_1_3">[12]Tablas!#REF!</definedName>
    <definedName localSheetId="1" name="DRI1_1_4">[12]Tablas!#REF!</definedName>
    <definedName name="DRI1_1_4">[12]Tablas!#REF!</definedName>
    <definedName localSheetId="1" name="DRI1_2">[12]Tablas!#REF!</definedName>
    <definedName name="DRI1_2">[12]Tablas!#REF!</definedName>
    <definedName localSheetId="1" name="DRI1_3">[12]Tablas!#REF!</definedName>
    <definedName name="DRI1_3">[12]Tablas!#REF!</definedName>
    <definedName localSheetId="1" name="DRI1_4">[12]Tablas!#REF!</definedName>
    <definedName name="DRI1_4">[12]Tablas!#REF!</definedName>
    <definedName localSheetId="1" name="DRL">[12]Tablas!#REF!</definedName>
    <definedName name="DRL">[12]Tablas!#REF!</definedName>
    <definedName localSheetId="1" name="DRL1_1">[12]Tablas!#REF!</definedName>
    <definedName name="DRL1_1">[12]Tablas!#REF!</definedName>
    <definedName localSheetId="1" name="DRL1_1_1">[12]Tablas!#REF!</definedName>
    <definedName name="DRL1_1_1">[12]Tablas!#REF!</definedName>
    <definedName localSheetId="1" name="DRL1_1_2">[12]Tablas!#REF!</definedName>
    <definedName name="DRL1_1_2">[12]Tablas!#REF!</definedName>
    <definedName localSheetId="1" name="DRL1_1_3">[12]Tablas!#REF!</definedName>
    <definedName name="DRL1_1_3">[12]Tablas!#REF!</definedName>
    <definedName localSheetId="1" name="DRL1_1_4">[12]Tablas!#REF!</definedName>
    <definedName name="DRL1_1_4">[12]Tablas!#REF!</definedName>
    <definedName localSheetId="1" name="DRL1_2">[12]Tablas!#REF!</definedName>
    <definedName name="DRL1_2">[12]Tablas!#REF!</definedName>
    <definedName localSheetId="1" name="DRL1_3">[12]Tablas!#REF!</definedName>
    <definedName name="DRL1_3">[12]Tablas!#REF!</definedName>
    <definedName localSheetId="1" name="DRL1_4">[12]Tablas!#REF!</definedName>
    <definedName name="DRL1_4">[12]Tablas!#REF!</definedName>
    <definedName name="dry">{"via1",#N/A,TRUE,"general";"via2",#N/A,TRUE,"general";"via3",#N/A,TRUE,"general"}</definedName>
    <definedName localSheetId="1" name="DS">[63]Cronograma!#REF!</definedName>
    <definedName name="DS">[63]Cronograma!#REF!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ctoFondo">[66]EMPRESA!$I$25</definedName>
    <definedName name="DsctoPension">[66]EMPRESA!$I$23</definedName>
    <definedName name="DsctoSalud">[66]EMPRESA!$I$24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localSheetId="1" name="DSP">[12]Tablas!#REF!</definedName>
    <definedName name="DSP">[12]Tablas!#REF!</definedName>
    <definedName localSheetId="1" name="DSP1_1">[12]Tablas!#REF!</definedName>
    <definedName name="DSP1_1">[12]Tablas!#REF!</definedName>
    <definedName localSheetId="1" name="DSP1_1_1">[12]Tablas!#REF!</definedName>
    <definedName name="DSP1_1_1">[12]Tablas!#REF!</definedName>
    <definedName name="dtrhj">{"via1",#N/A,TRUE,"general";"via2",#N/A,TRUE,"general";"via3",#N/A,TRUE,"general"}</definedName>
    <definedName name="dxfgg">{"via1",#N/A,TRUE,"general";"via2",#N/A,TRUE,"general";"via3",#N/A,TRUE,"general"}</definedName>
    <definedName name="e3e33">{"via1",#N/A,TRUE,"general";"via2",#N/A,TRUE,"general";"via3",#N/A,TRUE,"general"}</definedName>
    <definedName localSheetId="1" name="ECP">[12]Tablas!#REF!</definedName>
    <definedName name="ECP">[12]Tablas!#REF!</definedName>
    <definedName localSheetId="1" name="ECP1_1">[12]Tablas!#REF!</definedName>
    <definedName name="ECP1_1">[12]Tablas!#REF!</definedName>
    <definedName localSheetId="1" name="ECP1_1_1">[12]Tablas!#REF!</definedName>
    <definedName name="ECP1_1_1">[12]Tablas!#REF!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[0]!ERR</definedName>
    <definedName name="eeedf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me">[0]!ERR</definedName>
    <definedName name="Empresa">[40]EMPRESA!$F$6</definedName>
    <definedName localSheetId="1" name="EPECIALIDAD_SIDOE">[12]Tablas!#REF!</definedName>
    <definedName name="EPECIALIDAD_SIDOE">[12]Tablas!#REF!</definedName>
    <definedName name="equipo">[68]Equipo!$A$7:$A$65536</definedName>
    <definedName name="eqw">{"via1",#N/A,TRUE,"general";"via2",#N/A,TRUE,"general";"via3",#N/A,TRUE,"general"}</definedName>
    <definedName name="ERE_ART">[45]steel!$B$8:$B$47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timate_Factor">1</definedName>
    <definedName localSheetId="1" name="ESTRAE">'[3]7422CW00'!#REF!</definedName>
    <definedName name="ESTRAE">'[3]7422CW00'!#REF!</definedName>
    <definedName name="ESTRU">[69]Estructura!$C$7:$E$2570</definedName>
    <definedName name="ESTRUCTURA">{#N/A,#N/A,TRUE,"INGENIERIA";#N/A,#N/A,TRUE,"COMPRAS";#N/A,#N/A,TRUE,"DIRECCION";#N/A,#N/A,TRUE,"RESUMEN"}</definedName>
    <definedName name="ESTRUCTURAS">[70]Hoja3!$B$7:$B$15</definedName>
    <definedName name="etertgg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localSheetId="1" name="Excel_BuiltIn_Print_Titles_10">[23]SKJ452!#REF!</definedName>
    <definedName name="Excel_BuiltIn_Print_Titles_10">[23]SKJ452!#REF!</definedName>
    <definedName localSheetId="1" name="Excel_BuiltIn_Print_Titles_11">[23]ITA878!#REF!</definedName>
    <definedName name="Excel_BuiltIn_Print_Titles_11">[23]ITA878!#REF!</definedName>
    <definedName localSheetId="1" name="Excel_BuiltIn_Print_Titles_12">'[23]AEA-944'!#REF!</definedName>
    <definedName name="Excel_BuiltIn_Print_Titles_12">'[23]AEA-944'!#REF!</definedName>
    <definedName localSheetId="1" name="Excel_BuiltIn_Print_Titles_13">'[23]DUB-823'!#REF!</definedName>
    <definedName name="Excel_BuiltIn_Print_Titles_13">'[23]DUB-823'!#REF!</definedName>
    <definedName localSheetId="1" name="Excel_BuiltIn_Print_Titles_14">'[23]GPI 526'!#REF!</definedName>
    <definedName name="Excel_BuiltIn_Print_Titles_14">'[23]GPI 526'!#REF!</definedName>
    <definedName localSheetId="1" name="Excel_BuiltIn_Print_Titles_19">[23]XXJ617!#REF!</definedName>
    <definedName name="Excel_BuiltIn_Print_Titles_19">[23]XXJ617!#REF!</definedName>
    <definedName localSheetId="1" name="Excel_BuiltIn_Print_Titles_21">[23]SNG_855!#REF!</definedName>
    <definedName name="Excel_BuiltIn_Print_Titles_21">[23]SNG_855!#REF!</definedName>
    <definedName localSheetId="1" name="Excel_BuiltIn_Print_Titles_5">'[23]VEA 374'!#REF!</definedName>
    <definedName name="Excel_BuiltIn_Print_Titles_5">'[23]VEA 374'!#REF!</definedName>
    <definedName localSheetId="1" name="Excel_BuiltIn_Print_Titles_5_XX">'[23]VEA 374'!#REF!</definedName>
    <definedName name="Excel_BuiltIn_Print_Titles_5_XX">'[23]VEA 374'!#REF!</definedName>
    <definedName localSheetId="1" name="Excel_BuiltIn_Print_Titles_7">[23]HFB024!#REF!</definedName>
    <definedName name="Excel_BuiltIn_Print_Titles_7">[23]HFB024!#REF!</definedName>
    <definedName localSheetId="1" name="Excel_BuiltIn_Print_Titles_9">[23]PAJ825!#REF!</definedName>
    <definedName name="Excel_BuiltIn_Print_Titles_9">[23]PAJ825!#REF!</definedName>
    <definedName name="EXCROC">'[71]Análisis de precios'!$H$52</definedName>
    <definedName name="Extras">'[40]LIQUIDA-NOMINA'!$AH$4</definedName>
    <definedName localSheetId="1" name="FACTURADO">'[72]Itemes Renovación'!#REF!</definedName>
    <definedName name="FACTURADO">'[72]Itemes Renovación'!#REF!</definedName>
    <definedName localSheetId="1" name="FareWellStmnt">[50]!FareWellStmnt</definedName>
    <definedName name="FareWellStmnt">[50]!FareWellStmnt</definedName>
    <definedName name="FD">[0]!ERR</definedName>
    <definedName name="fda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localSheetId="1" name="fer">'[37]Res-Accide-10'!#REF!</definedName>
    <definedName name="fer">'[37]Res-Accide-10'!#REF!</definedName>
    <definedName name="ferfer">{"via1",#N/A,TRUE,"general";"via2",#N/A,TRUE,"general";"via3",#N/A,TRUE,"general"}</definedName>
    <definedName name="ff">[0]!ERR</definedName>
    <definedName name="fff">{"via1",#N/A,TRUE,"general";"via2",#N/A,TRUE,"general";"via3",#N/A,TRUE,"general"}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[0]!ERR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localSheetId="1" name="fgh">'[74]7422CW00'!#REF!</definedName>
    <definedName name="fgh">'[74]7422CW00'!#REF!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>{#N/A,#N/A,TRUE,"1842CWN0"}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NANCIACION">[0]!ERR</definedName>
    <definedName localSheetId="1" name="FinePrint">[50]!FinePrint</definedName>
    <definedName name="FinePrint">[50]!FinePrint</definedName>
    <definedName name="FM">1.18</definedName>
    <definedName name="fnic">[54]Hoja1!$C$13</definedName>
    <definedName name="FO">1.32</definedName>
    <definedName localSheetId="1" name="FORDESCR">'[3]7422CW00'!#REF!</definedName>
    <definedName name="FORDESCR">'[3]7422CW00'!#REF!</definedName>
    <definedName name="FORM_C3">[75]Hoja1!$A$33:$N$51</definedName>
    <definedName localSheetId="1" name="FORMOLT">'[3]7422CW00'!#REF!</definedName>
    <definedName name="FORMOLT">'[3]7422CW00'!#REF!</definedName>
    <definedName localSheetId="1" name="FORSHE">'[3]7422CW00'!#REF!</definedName>
    <definedName name="FORSHE">'[3]7422CW00'!#REF!</definedName>
    <definedName localSheetId="1" name="FORUNMIS">'[3]7422CW00'!#REF!</definedName>
    <definedName name="FORUNMIS">'[3]7422CW00'!#REF!</definedName>
    <definedName name="FR">1.15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u">[0]!ERR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localSheetId="1" name="G_C1">[12]Tablas!#REF!</definedName>
    <definedName name="G_C1">[12]Tablas!#REF!</definedName>
    <definedName localSheetId="1" name="G_C10">[12]Tablas!#REF!</definedName>
    <definedName name="G_C10">[12]Tablas!#REF!</definedName>
    <definedName localSheetId="1" name="G_C11">[12]Tablas!#REF!</definedName>
    <definedName name="G_C11">[12]Tablas!#REF!</definedName>
    <definedName localSheetId="1" name="G_C12">[12]Tablas!#REF!</definedName>
    <definedName name="G_C12">[12]Tablas!#REF!</definedName>
    <definedName localSheetId="1" name="G_C13">[12]Tablas!#REF!</definedName>
    <definedName name="G_C13">[12]Tablas!#REF!</definedName>
    <definedName localSheetId="1" name="G_C14">[12]Tablas!#REF!</definedName>
    <definedName name="G_C14">[12]Tablas!#REF!</definedName>
    <definedName localSheetId="1" name="G_C15">[12]Tablas!#REF!</definedName>
    <definedName name="G_C15">[12]Tablas!#REF!</definedName>
    <definedName localSheetId="1" name="G_C16">[12]Tablas!#REF!</definedName>
    <definedName name="G_C16">[12]Tablas!#REF!</definedName>
    <definedName localSheetId="1" name="G_C17">[12]Tablas!#REF!</definedName>
    <definedName name="G_C17">[12]Tablas!#REF!</definedName>
    <definedName localSheetId="1" name="G_C18">[12]Tablas!#REF!</definedName>
    <definedName name="G_C18">[12]Tablas!#REF!</definedName>
    <definedName localSheetId="1" name="G_C19">[12]Tablas!#REF!</definedName>
    <definedName name="G_C19">[12]Tablas!#REF!</definedName>
    <definedName localSheetId="1" name="G_C2">[12]Tablas!#REF!</definedName>
    <definedName name="G_C2">[12]Tablas!#REF!</definedName>
    <definedName localSheetId="1" name="G_C20">[12]Tablas!#REF!</definedName>
    <definedName name="G_C20">[12]Tablas!#REF!</definedName>
    <definedName localSheetId="1" name="G_C21">[12]Tablas!#REF!</definedName>
    <definedName name="G_C21">[12]Tablas!#REF!</definedName>
    <definedName localSheetId="1" name="G_C22">[12]Tablas!#REF!</definedName>
    <definedName name="G_C22">[12]Tablas!#REF!</definedName>
    <definedName localSheetId="1" name="G_C3">[12]Tablas!#REF!</definedName>
    <definedName name="G_C3">[12]Tablas!#REF!</definedName>
    <definedName localSheetId="1" name="G_C4">[12]Tablas!#REF!</definedName>
    <definedName name="G_C4">[12]Tablas!#REF!</definedName>
    <definedName localSheetId="1" name="G_C5">[12]Tablas!#REF!</definedName>
    <definedName name="G_C5">[12]Tablas!#REF!</definedName>
    <definedName localSheetId="1" name="G_C6">[12]Tablas!#REF!</definedName>
    <definedName name="G_C6">[12]Tablas!#REF!</definedName>
    <definedName localSheetId="1" name="G_C7">[12]Tablas!#REF!</definedName>
    <definedName name="G_C7">[12]Tablas!#REF!</definedName>
    <definedName localSheetId="1" name="G_C8">[12]Tablas!#REF!</definedName>
    <definedName name="G_C8">[12]Tablas!#REF!</definedName>
    <definedName localSheetId="1" name="G_C9">[12]Tablas!#REF!</definedName>
    <definedName name="G_C9">[12]Tablas!#REF!</definedName>
    <definedName localSheetId="1" name="GAS">[12]Tablas!#REF!</definedName>
    <definedName name="GAS">[12]Tablas!#REF!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localSheetId="1" name="GCB">[11]Tablas!#REF!</definedName>
    <definedName name="GCB">[11]Tablas!#REF!</definedName>
    <definedName localSheetId="1" name="GCI">[12]Tablas!#REF!</definedName>
    <definedName name="GCI">[12]Tablas!#REF!</definedName>
    <definedName localSheetId="1" name="GCN">[12]Tablas!#REF!</definedName>
    <definedName name="GCN">[12]Tablas!#REF!</definedName>
    <definedName localSheetId="1" name="GCP">[12]Tablas!#REF!</definedName>
    <definedName name="GCP">[12]Tablas!#REF!</definedName>
    <definedName localSheetId="1" name="GDN">[12]Tablas!#REF!</definedName>
    <definedName name="GDN">[12]Tablas!#REF!</definedName>
    <definedName localSheetId="1" name="GDR">[12]Tablas!#REF!</definedName>
    <definedName name="GDR">[12]Tablas!#REF!</definedName>
    <definedName name="gdt">{"TAB1",#N/A,TRUE,"GENERAL";"TAB2",#N/A,TRUE,"GENERAL";"TAB3",#N/A,TRUE,"GENERAL";"TAB4",#N/A,TRUE,"GENERAL";"TAB5",#N/A,TRUE,"GENERAL"}</definedName>
    <definedName localSheetId="1" name="GEA">[12]Tablas!#REF!</definedName>
    <definedName name="GEA">[12]Tablas!#REF!</definedName>
    <definedName localSheetId="1" name="GEA1_1">[12]Tablas!#REF!</definedName>
    <definedName name="GEA1_1">[12]Tablas!#REF!</definedName>
    <definedName localSheetId="1" name="GEA1_1_1">[12]Tablas!#REF!</definedName>
    <definedName name="GEA1_1_1">[12]Tablas!#REF!</definedName>
    <definedName localSheetId="1" name="GEA1_1_10">[12]Tablas!#REF!</definedName>
    <definedName name="GEA1_1_10">[12]Tablas!#REF!</definedName>
    <definedName localSheetId="1" name="GEA1_1_2">[12]Tablas!#REF!</definedName>
    <definedName name="GEA1_1_2">[12]Tablas!#REF!</definedName>
    <definedName localSheetId="1" name="GEA1_1_3">[12]Tablas!#REF!</definedName>
    <definedName name="GEA1_1_3">[12]Tablas!#REF!</definedName>
    <definedName localSheetId="1" name="GEA1_1_4">[12]Tablas!#REF!</definedName>
    <definedName name="GEA1_1_4">[12]Tablas!#REF!</definedName>
    <definedName localSheetId="1" name="GEA1_1_5">[12]Tablas!#REF!</definedName>
    <definedName name="GEA1_1_5">[12]Tablas!#REF!</definedName>
    <definedName localSheetId="1" name="GEA1_1_6">[12]Tablas!#REF!</definedName>
    <definedName name="GEA1_1_6">[12]Tablas!#REF!</definedName>
    <definedName localSheetId="1" name="GEA1_1_7">[12]Tablas!#REF!</definedName>
    <definedName name="GEA1_1_7">[12]Tablas!#REF!</definedName>
    <definedName localSheetId="1" name="GEA1_1_8">[12]Tablas!#REF!</definedName>
    <definedName name="GEA1_1_8">[12]Tablas!#REF!</definedName>
    <definedName localSheetId="1" name="GEA1_1_9">[12]Tablas!#REF!</definedName>
    <definedName name="GEA1_1_9">[12]Tablas!#REF!</definedName>
    <definedName localSheetId="1" name="GEA1_2">[12]Tablas!#REF!</definedName>
    <definedName name="GEA1_2">[12]Tablas!#REF!</definedName>
    <definedName localSheetId="1" name="GEA1_3">[12]Tablas!#REF!</definedName>
    <definedName name="GEA1_3">[12]Tablas!#REF!</definedName>
    <definedName localSheetId="1" name="GEA1_4">[12]Tablas!#REF!</definedName>
    <definedName name="GEA1_4">[12]Tablas!#REF!</definedName>
    <definedName localSheetId="1" name="GEC">[12]Tablas!#REF!</definedName>
    <definedName name="GEC">[12]Tablas!#REF!</definedName>
    <definedName name="geg">{"via1",#N/A,TRUE,"general";"via2",#N/A,TRUE,"general";"via3",#N/A,TRUE,"general"}</definedName>
    <definedName name="Gerente">[40]EMPRESA!$F$12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localSheetId="1" name="GFN">[12]Tablas!#REF!</definedName>
    <definedName name="GFN">[12]Tablas!#REF!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>{#N/A,#N/A,TRUE,"1842CWN0"}</definedName>
    <definedName name="ggtgt">{"via1",#N/A,TRUE,"general";"via2",#N/A,TRUE,"general";"via3",#N/A,TRUE,"general"}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localSheetId="1" name="ghf">'[74]7422CW00'!#REF!</definedName>
    <definedName name="ghf">'[74]7422CW00'!#REF!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localSheetId="1" name="GMM_ON_ASO">[12]Tablas!#REF!</definedName>
    <definedName name="GMM_ON_ASO">[12]Tablas!#REF!</definedName>
    <definedName localSheetId="1" name="GOT">[12]Tablas!#REF!</definedName>
    <definedName name="GOT">[12]Tablas!#REF!</definedName>
    <definedName localSheetId="1" name="GPO">[12]Tablas!#REF!</definedName>
    <definedName name="GPO">[12]Tablas!#REF!</definedName>
    <definedName localSheetId="1" name="GPR">[12]Tablas!#REF!</definedName>
    <definedName name="GPR">[12]Tablas!#REF!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localSheetId="1" name="GRC">[12]Tablas!#REF!</definedName>
    <definedName name="GRC">[12]Tablas!#REF!</definedName>
    <definedName localSheetId="1" name="GRC_ON_ASO">[12]Tablas!#REF!</definedName>
    <definedName name="GRC_ON_ASO">[12]Tablas!#REF!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localSheetId="1" name="GRM">[12]Tablas!#REF!</definedName>
    <definedName name="GRM">[12]Tablas!#REF!</definedName>
    <definedName localSheetId="1" name="GRN">[12]Tablas!#REF!</definedName>
    <definedName name="GRN">[12]Tablas!#REF!</definedName>
    <definedName localSheetId="1" name="GRN_ON_ASO">[12]Tablas!#REF!</definedName>
    <definedName name="GRN_ON_ASO">[12]Tablas!#REF!</definedName>
    <definedName localSheetId="1" name="GRS">[12]Tablas!#REF!</definedName>
    <definedName name="GRS">[12]Tablas!#REF!</definedName>
    <definedName localSheetId="1" name="GRS_ON_ASO">[12]Tablas!#REF!</definedName>
    <definedName name="GRS_ON_ASO">[12]Tablas!#REF!</definedName>
    <definedName name="grtyerh">{"TAB1",#N/A,TRUE,"GENERAL";"TAB2",#N/A,TRUE,"GENERAL";"TAB3",#N/A,TRUE,"GENERAL";"TAB4",#N/A,TRUE,"GENERAL";"TAB5",#N/A,TRUE,"GENERAL"}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[76]BASE!$C$4:$H$255</definedName>
    <definedName localSheetId="1" name="GTC">[12]Tablas!#REF!</definedName>
    <definedName name="GTC">[12]Tablas!#REF!</definedName>
    <definedName localSheetId="1" name="GTE">[12]Tablas!#REF!</definedName>
    <definedName name="GTE">[12]Tablas!#REF!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localSheetId="1" name="GTP">[12]Tablas!#REF!</definedName>
    <definedName name="GTP">[12]Tablas!#REF!</definedName>
    <definedName name="h9h">{"via1",#N/A,TRUE,"general";"via2",#N/A,TRUE,"general";"via3",#N/A,TRUE,"general"}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localSheetId="1" name="Header_Row">ROW(#REF!)</definedName>
    <definedName name="Header_Row">ROW(#REF!)</definedName>
    <definedName name="hed">[54]Datos!$D$8</definedName>
    <definedName name="hen">[54]Datos!$D$9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h">[0]!ERR</definedName>
    <definedName name="hhg">{#N/A,#N/A,TRUE,"1842CWN0"}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d">'[20]Interc de Hidr.'!$E$1:$E$65536</definedName>
    <definedName name="HIDE1">[45]steel!$F$7:$J$7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n">{"TAB1",#N/A,TRUE,"GENERAL";"TAB2",#N/A,TRUE,"GENERAL";"TAB3",#N/A,TRUE,"GENERAL";"TAB4",#N/A,TRUE,"GENERAL";"TAB5",#N/A,TRUE,"GENERAL"}</definedName>
    <definedName localSheetId="1" name="horat">'[20]Itemes Renovación'!#REF!</definedName>
    <definedName name="horat">'[20]Itemes Renovación'!#REF!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n">[54]Datos!$D$7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hdrf">{"TAB1",#N/A,TRUE,"GENERAL";"TAB2",#N/A,TRUE,"GENERAL";"TAB3",#N/A,TRUE,"GENERAL";"TAB4",#N/A,TRUE,"GENERAL";"TAB5",#N/A,TRUE,"GENERAL"}</definedName>
    <definedName name="htryrt7">{"via1",#N/A,TRUE,"general";"via2",#N/A,TRUE,"general";"via3",#N/A,TRUE,"general"}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>{"via1",#N/A,TRUE,"general";"via2",#N/A,TRUE,"general";"via3",#N/A,TRUE,"general"}</definedName>
    <definedName name="i8i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localSheetId="1" name="ICP">[12]Tablas!#REF!</definedName>
    <definedName name="ICP">[12]Tablas!#REF!</definedName>
    <definedName localSheetId="1" name="ICP1_1">[12]Tablas!#REF!</definedName>
    <definedName name="ICP1_1">[12]Tablas!#REF!</definedName>
    <definedName localSheetId="1" name="ICP1_1_1">[12]Tablas!#REF!</definedName>
    <definedName name="ICP1_1_1">[12]Tablas!#REF!</definedName>
    <definedName localSheetId="1" name="ICP1_1_2">[12]Tablas!#REF!</definedName>
    <definedName name="ICP1_1_2">[12]Tablas!#REF!</definedName>
    <definedName localSheetId="1" name="ICP1_1_3">[12]Tablas!#REF!</definedName>
    <definedName name="ICP1_1_3">[12]Tablas!#REF!</definedName>
    <definedName localSheetId="1" name="ICP1_1_4">[12]Tablas!#REF!</definedName>
    <definedName name="ICP1_1_4">[12]Tablas!#REF!</definedName>
    <definedName localSheetId="1" name="ICP1_2">[12]Tablas!#REF!</definedName>
    <definedName name="ICP1_2">[12]Tablas!#REF!</definedName>
    <definedName localSheetId="1" name="ICP1_3">[12]Tablas!#REF!</definedName>
    <definedName name="ICP1_3">[12]Tablas!#REF!</definedName>
    <definedName localSheetId="1" name="ICP1_4">[12]Tablas!#REF!</definedName>
    <definedName name="ICP1_4">[12]Tablas!#REF!</definedName>
    <definedName name="ID">[0]!ERR</definedName>
    <definedName localSheetId="1" name="IF">'[51]A. P. U.'!#REF!</definedName>
    <definedName name="IF">'[51]A. P. U.'!#REF!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m">'[77]1'!$N$41</definedName>
    <definedName name="IMP">[25]otros!$C$3</definedName>
    <definedName name="INFORME">[78]TABLAS!$A$1:$A$65536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localSheetId="1" name="INPUT">'[3]7422CW00'!#REF!</definedName>
    <definedName name="INPUT">'[3]7422CW00'!#REF!</definedName>
    <definedName name="INSU">[79]INSUMOS!$A$1:$E$65536</definedName>
    <definedName localSheetId="1" name="Insumos_auxiliares">[80]Insumos!#REF!</definedName>
    <definedName name="Insumos_auxiliares">[80]Insumos!#REF!</definedName>
    <definedName name="InTap">[20]Interc.tapones!$E$1:$E$65536</definedName>
    <definedName name="INTER">[70]Hoja3!$F$7:$F$9</definedName>
    <definedName name="Interventor">[40]CONTRATO!$E$12</definedName>
    <definedName name="IntVal">[20]Interc.válv.!$E$1:$E$65536</definedName>
    <definedName name="INV_11">'[81]PR 1'!$A$2:$N$655</definedName>
    <definedName localSheetId="1" name="INV_Payments">[50]!INV_Payments</definedName>
    <definedName name="INV_Payments">[50]!INV_Payments</definedName>
    <definedName name="IOUHH">[0]!ERR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[0]!ERR</definedName>
    <definedName name="jjfq">{"via1",#N/A,TRUE,"general";"via2",#N/A,TRUE,"general";"via3",#N/A,TRUE,"general"}</definedName>
    <definedName name="JJJ">{#N/A,#N/A,FALSE,"Hoja1";#N/A,#N/A,FALSE,"Hoja2"}</definedName>
    <definedName name="jjjhjddfg">{"via1",#N/A,TRUE,"general";"via2",#N/A,TRUE,"general";"via3",#N/A,TRUE,"general"}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k">{"TAB1",#N/A,TRUE,"GENERAL";"TAB2",#N/A,TRUE,"GENERAL";"TAB3",#N/A,TRUE,"GENERAL";"TAB4",#N/A,TRUE,"GENERAL";"TAB5",#N/A,TRUE,"GENERAL"}</definedName>
    <definedName name="JOHNNY">[0]!ERR</definedName>
    <definedName name="JRYJ">{"via1",#N/A,TRUE,"general";"via2",#N/A,TRUE,"general";"via3",#N/A,TRUE,"general"}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[0]!ERR</definedName>
    <definedName name="krtrk">{"via1",#N/A,TRUE,"general";"via2",#N/A,TRUE,"general";"via3",#N/A,TRUE,"general"}</definedName>
    <definedName name="kyr">{"TAB1",#N/A,TRUE,"GENERAL";"TAB2",#N/A,TRUE,"GENERAL";"TAB3",#N/A,TRUE,"GENERAL";"TAB4",#N/A,TRUE,"GENERAL";"TAB5",#N/A,TRUE,"GENERAL"}</definedName>
    <definedName localSheetId="1" name="Libro1_Hoja1_Lista">[82]LISTADO!#REF!</definedName>
    <definedName name="Libro1_Hoja1_Lista">[82]LISTADO!#REF!</definedName>
    <definedName localSheetId="1" name="LINEA">[83]CONT_ADI!#REF!</definedName>
    <definedName name="LINEA">[83]CONT_ADI!#REF!</definedName>
    <definedName name="ListaUni">[84]TOTALES!$D$7:$D$654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{#N/A,#N/A,FALSE,"orthoflow";#N/A,#N/A,FALSE,"Miscelaneos";#N/A,#N/A,FALSE,"Instrumentacio";#N/A,#N/A,FALSE,"Electrico";#N/A,#N/A,FALSE,"Valv. Seguridad"}</definedName>
    <definedName name="LLL">[85]tub!$C$1:$J$39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localSheetId="1" name="LOCA">[26]!absc</definedName>
    <definedName name="LOCA">[26]!absc</definedName>
    <definedName localSheetId="1" name="LOCA1">[38]!absc</definedName>
    <definedName name="LOCA1">[38]!absc</definedName>
    <definedName name="LOGO">[0]!ERR</definedName>
    <definedName name="lolol">{"TAB1",#N/A,TRUE,"GENERAL";"TAB2",#N/A,TRUE,"GENERAL";"TAB3",#N/A,TRUE,"GENERAL";"TAB4",#N/A,TRUE,"GENERAL";"TAB5",#N/A,TRUE,"GENERAL"}</definedName>
    <definedName name="lplpl">{"via1",#N/A,TRUE,"general";"via2",#N/A,TRUE,"general";"via3",#N/A,TRUE,"general"}</definedName>
    <definedName localSheetId="1" name="lun">'[37]Res-Accide-10'!#REF!</definedName>
    <definedName name="lun">'[37]Res-Accide-10'!#REF!</definedName>
    <definedName localSheetId="1" name="MA">'[37]Res-Accide-10'!#REF!</definedName>
    <definedName name="MA">'[37]Res-Accide-10'!#REF!</definedName>
    <definedName localSheetId="1" name="MACRDEL">'[3]7422CW00'!#REF!</definedName>
    <definedName name="MACRDEL">'[3]7422CW00'!#REF!</definedName>
    <definedName name="mafdsf">{"via1",#N/A,TRUE,"general";"via2",#N/A,TRUE,"general";"via3",#N/A,TRUE,"general"}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[53]Insum!$A$68:$H$98</definedName>
    <definedName localSheetId="1" name="mar">'[37]Res-Accide-10'!#REF!</definedName>
    <definedName name="mar">'[37]Res-Accide-10'!#REF!</definedName>
    <definedName localSheetId="1" name="marina">'[86]Informe Semanal 1'!#REF!</definedName>
    <definedName name="marina">'[86]Informe Semanal 1'!#REF!</definedName>
    <definedName name="masor">{"via1",#N/A,TRUE,"general";"via2",#N/A,TRUE,"general";"via3",#N/A,TRUE,"general"}</definedName>
    <definedName name="MATERIAL">'[87]TABLA MATERIALES'!$A$3:$D$654</definedName>
    <definedName name="materiales">[68]materiales!$A$7:$A$1317</definedName>
    <definedName name="mdd">{"via1",#N/A,TRUE,"general";"via2",#N/A,TRUE,"general";"via3",#N/A,TRUE,"general"}</definedName>
    <definedName localSheetId="1" name="mediah_reposo_comida">'[88]CCP,LEYES, Y DEC.'!#REF!</definedName>
    <definedName name="mediah_reposo_comida">'[88]CCP,LEYES, Y DEC.'!#REF!</definedName>
    <definedName name="meg">{"TAB1",#N/A,TRUE,"GENERAL";"TAB2",#N/A,TRUE,"GENERAL";"TAB3",#N/A,TRUE,"GENERAL";"TAB4",#N/A,TRUE,"GENERAL";"TAB5",#N/A,TRUE,"GENERAL"}</definedName>
    <definedName localSheetId="1" name="MENU1">'[3]7422CW00'!#REF!</definedName>
    <definedName name="MENU1">'[3]7422CW00'!#REF!</definedName>
    <definedName localSheetId="1" name="MENU2">'[3]7422CW00'!#REF!</definedName>
    <definedName name="MENU2">'[3]7422CW00'!#REF!</definedName>
    <definedName localSheetId="1" name="MENU3">'[3]7422CW00'!#REF!</definedName>
    <definedName name="MENU3">'[3]7422CW00'!#REF!</definedName>
    <definedName localSheetId="1" name="MENU4">'[3]7422CW00'!#REF!</definedName>
    <definedName name="MENU4">'[3]7422CW00'!#REF!</definedName>
    <definedName localSheetId="1" name="MENU5">'[3]7422CW00'!#REF!</definedName>
    <definedName name="MENU5">'[3]7422CW00'!#REF!</definedName>
    <definedName localSheetId="1" name="MENU6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Mora">'[10]LIQ-NOM'!$I$3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A">{#N/A,#N/A,FALSE,"Hoja1";#N/A,#N/A,FALSE,"Hoja2"}</definedName>
    <definedName name="MODIVejec">{#N/A,#N/A,FALSE,"Hoja1";#N/A,#N/A,FALSE,"Hoja2"}</definedName>
    <definedName localSheetId="1" name="Módulo3.anexo1">[9]!Módulo3.anexo1</definedName>
    <definedName name="Módulo3.anexo1">[9]!Módulo3.anexo1</definedName>
    <definedName localSheetId="1" name="Módulo3.anexo10">[9]!Módulo3.anexo10</definedName>
    <definedName name="Módulo3.anexo10">[9]!Módulo3.anexo10</definedName>
    <definedName localSheetId="1" name="Módulo3.anexo11">[9]!Módulo3.anexo11</definedName>
    <definedName name="Módulo3.anexo11">[9]!Módulo3.anexo11</definedName>
    <definedName localSheetId="1" name="Módulo3.anexo12">[9]!Módulo3.anexo12</definedName>
    <definedName name="Módulo3.anexo12">[9]!Módulo3.anexo12</definedName>
    <definedName localSheetId="1" name="Módulo3.anexo3">[9]!Módulo3.anexo3</definedName>
    <definedName name="Módulo3.anexo3">[9]!Módulo3.anexo3</definedName>
    <definedName localSheetId="1" name="Módulo3.anexo4">[9]!Módulo3.anexo4</definedName>
    <definedName name="Módulo3.anexo4">[9]!Módulo3.anexo4</definedName>
    <definedName localSheetId="1" name="Módulo3.anexo5">[9]!Módulo3.anexo5</definedName>
    <definedName name="Módulo3.anexo5">[9]!Módulo3.anexo5</definedName>
    <definedName localSheetId="1" name="Módulo3.anexo6">[9]!Módulo3.anexo6</definedName>
    <definedName name="Módulo3.anexo6">[9]!Módulo3.anexo6</definedName>
    <definedName localSheetId="1" name="Módulo8.anexo16">[9]!Módulo8.anexo16</definedName>
    <definedName name="Módulo8.anexo16">[9]!Módulo8.anexo16</definedName>
    <definedName name="MOE">{#N/A,#N/A,FALSE,"Hoja1";#N/A,#N/A,FALSE,"Hoja2"}</definedName>
    <definedName name="MONEDA">[89]Tablas!$AO$6:$AO$7</definedName>
    <definedName name="Mora">[10]EMPRESA!$I$29</definedName>
    <definedName localSheetId="1" name="MRLART">[2]STRSUMM0!#REF!</definedName>
    <definedName name="MRLART">[2]STRSUMM0!#REF!</definedName>
    <definedName localSheetId="1" name="MRSUPDET">[45]steel!#REF!</definedName>
    <definedName name="MRSUPDET">[45]steel!#REF!</definedName>
    <definedName name="n">{"via1",#N/A,TRUE,"general";"via2",#N/A,TRUE,"general";"via3",#N/A,TRUE,"general"}</definedName>
    <definedName localSheetId="1" name="Nada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it">[40]EMPRESA!$F$8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localSheetId="1" name="NPAGE">[2]STRSUMM0!#REF!</definedName>
    <definedName name="NPAGE">[2]STRSUMM0!#REF!</definedName>
    <definedName localSheetId="1" name="Number_of_Payments">MATCH(0.01,'PRESUPUESTO OFICIAL AIU SEDE PT'!End_Bal,-1)+1</definedName>
    <definedName name="Number_of_Payments">MATCH(0.01,End_Bal,-1)+1</definedName>
    <definedName name="nxn">{"via1",#N/A,TRUE,"general";"via2",#N/A,TRUE,"general";"via3",#N/A,TRUE,"general"}</definedName>
    <definedName name="ñpñpñ">{"via1",#N/A,TRUE,"general";"via2",#N/A,TRUE,"general";"via3",#N/A,TRUE,"general"}</definedName>
    <definedName name="o9o9">{"via1",#N/A,TRUE,"general";"via2",#N/A,TRUE,"general";"via3",#N/A,TRUE,"general"}</definedName>
    <definedName name="OBJ">[25]PRESUPUESTO!$C$10</definedName>
    <definedName localSheetId="1" name="obras1">DATE(YEAR([91]!Loan_Start),MONTH([91]!Loan_Start)+Payment_Number,DAY([91]!Loan_Start))</definedName>
    <definedName name="obras1">DATE(YEAR([91]!Loan_Start),MONTH([91]!Loan_Start)+Payment_Number,DAY([91]!Loan_Start))</definedName>
    <definedName localSheetId="1" name="obras111">DATE(YEAR([92]!Loan_Start),MONTH([92]!Loan_Start)+Payment_Number,DAY([92]!Loan_Start))</definedName>
    <definedName name="obras111">DATE(YEAR([92]!Loan_Start),MONTH([92]!Loan_Start)+Payment_Number,DAY([92]!Loan_Start))</definedName>
    <definedName localSheetId="1" name="OCD">[12]Tablas!#REF!</definedName>
    <definedName name="OCD">[12]Tablas!#REF!</definedName>
    <definedName localSheetId="1" name="OCD1_1">[12]Tablas!#REF!</definedName>
    <definedName name="OCD1_1">[12]Tablas!#REF!</definedName>
    <definedName localSheetId="1" name="OCD1_1_1">[12]Tablas!#REF!</definedName>
    <definedName name="OCD1_1_1">[12]Tablas!#REF!</definedName>
    <definedName localSheetId="1" name="OCI">[12]Tablas!#REF!</definedName>
    <definedName name="OCI">[12]Tablas!#REF!</definedName>
    <definedName localSheetId="1" name="OCI1_1">[12]Tablas!#REF!</definedName>
    <definedName name="OCI1_1">[12]Tablas!#REF!</definedName>
    <definedName localSheetId="1" name="OCI1_1_1">[12]Tablas!#REF!</definedName>
    <definedName name="OCI1_1_1">[12]Tablas!#REF!</definedName>
    <definedName name="OCTUBRE">{#N/A,#N/A,FALSE,"orthoflow";#N/A,#N/A,FALSE,"Miscelaneos";#N/A,#N/A,FALSE,"Instrumentacio";#N/A,#N/A,FALSE,"Electrico";#N/A,#N/A,FALSE,"Valv. Seguridad"}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nceThru">0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RIGINAL">{#N/A,#N/A,FALSE,"orthoflow";#N/A,#N/A,FALSE,"Miscelaneos";#N/A,#N/A,FALSE,"Instrumentacio";#N/A,#N/A,FALSE,"Electrico";#N/A,#N/A,FALSE,"Valv. Seguridad"}</definedName>
    <definedName localSheetId="1" name="OROZCO">[7]INST!#REF!</definedName>
    <definedName name="OROZCO">[7]INST!#REF!</definedName>
    <definedName name="otros">[68]otros!$A$6:$A$1235</definedName>
    <definedName name="p0p0">{"via1",#N/A,TRUE,"general";"via2",#N/A,TRUE,"general";"via3",#N/A,TRUE,"general"}</definedName>
    <definedName name="Parametro_Peso">[56]Tablas!$A$1:$A$65536</definedName>
    <definedName localSheetId="1" name="Payment_Date">DATE(YEAR('PRESUPUESTO OFICIAL AIU SEDE PT'!Loan_Start),MONTH('PRESUPUESTO OFICIAL AIU SEDE PT'!Loan_Start)+Payment_Number,DAY('PRESUPUESTO OFICIAL AIU SEDE PT'!Loan_Start))</definedName>
    <definedName name="Payment_Date">DATE(YEAR(Loan_Start),MONTH(Loan_Start)+Payment_Number,DAY(Loan_Start))</definedName>
    <definedName localSheetId="1" name="Payment_Date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EPE">[0]!ERR</definedName>
    <definedName name="Periodo">[42]Hoja1!$C$1</definedName>
    <definedName name="PeriodoPago">'[40]LIQUIDA-NOMINA'!$C$4</definedName>
    <definedName name="phed">[54]Hoja1!$C$4</definedName>
    <definedName name="phen">[54]Hoja1!$C$5</definedName>
    <definedName localSheetId="1" name="pint">'[74]7422CW00'!#REF!</definedName>
    <definedName name="pint">'[74]7422CW00'!#REF!</definedName>
    <definedName localSheetId="1" name="pintura">'[74]7422CW00'!#REF!</definedName>
    <definedName name="pintura">'[74]7422CW00'!#REF!</definedName>
    <definedName localSheetId="1" name="pintyura">[93]STRSUMM0!#REF!</definedName>
    <definedName name="pintyura">[93]STRSUMM0!#REF!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zo">[35]BASES!$E$27</definedName>
    <definedName name="PLPLUNN">{"TAB1",#N/A,TRUE,"GENERAL";"TAB2",#N/A,TRUE,"GENERAL";"TAB3",#N/A,TRUE,"GENERAL";"TAB4",#N/A,TRUE,"GENERAL";"TAB5",#N/A,TRUE,"GENERAL"}</definedName>
    <definedName name="POIUP">{"via1",#N/A,TRUE,"general";"via2",#N/A,TRUE,"general";"via3",#N/A,TRUE,"general"}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vds">{"TAB1",#N/A,TRUE,"GENERAL";"TAB2",#N/A,TRUE,"GENERAL";"TAB3",#N/A,TRUE,"GENERAL";"TAB4",#N/A,TRUE,"GENERAL";"TAB5",#N/A,TRUE,"GENERAL"}</definedName>
    <definedName name="PORCE">[36]BASES!$E$26</definedName>
    <definedName localSheetId="1" name="PORTADA2">'[94]Hoja 1 '!#REF!</definedName>
    <definedName name="PORTADA2">'[94]Hoja 1 '!#REF!</definedName>
    <definedName localSheetId="1" name="POSICION_PRESUP">[11]Tablas!#REF!</definedName>
    <definedName name="POSICION_PRESUP">[11]Tablas!#REF!</definedName>
    <definedName name="pouig">{"via1",#N/A,TRUE,"general";"via2",#N/A,TRUE,"general";"via3",#N/A,TRUE,"general"}</definedName>
    <definedName name="POZO">[56]Tablas!$C$1:$C$65536</definedName>
    <definedName name="PPPP">{#N/A,#N/A,FALSE,"orthoflow";#N/A,#N/A,FALSE,"Miscelaneos";#N/A,#N/A,FALSE,"Instrumentacio";#N/A,#N/A,FALSE,"Electrico";#N/A,#N/A,FALSE,"Valv. Seguridad"}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">[46]medelo!$D$46</definedName>
    <definedName name="PRIMER">{"via1",#N/A,TRUE,"general";"via2",#N/A,TRUE,"general";"via3",#N/A,TRUE,"general"}</definedName>
    <definedName name="PRIMERO">'[86]Informe Semanal 1'!$V$43:$W$43</definedName>
    <definedName name="PRIMET">{"TAB1",#N/A,TRUE,"GENERAL";"TAB2",#N/A,TRUE,"GENERAL";"TAB3",#N/A,TRUE,"GENERAL";"TAB4",#N/A,TRUE,"GENERAL";"TAB5",#N/A,TRUE,"GENERAL"}</definedName>
    <definedName localSheetId="1" name="Print_Area_Reset">OFFSET('PRESUPUESTO OFICIAL AIU SEDE PT'!Full_Print,0,0,[0]!Last_Row)</definedName>
    <definedName name="Print_Area_Reset">OFFSET(Full_Print,0,0,Last_Row)</definedName>
    <definedName localSheetId="1" name="PRINT1">'[3]7422CW00'!#REF!</definedName>
    <definedName name="PRINT1">'[3]7422CW00'!#REF!</definedName>
    <definedName localSheetId="1" name="PRINT2">'[3]7422CW00'!#REF!</definedName>
    <definedName name="PRINT2">'[3]7422CW00'!#REF!</definedName>
    <definedName name="prn">[54]Hoja1!$C$3</definedName>
    <definedName name="prnf">[54]Hoja1!$C$6</definedName>
    <definedName name="ProbRange">0</definedName>
    <definedName name="ProbRangeMit">0</definedName>
    <definedName name="PrOfic">[35]BASES!$B$31</definedName>
    <definedName name="programainv">[0]!ERR</definedName>
    <definedName localSheetId="1" name="PRUEBA">[95]!absc</definedName>
    <definedName name="PRUEBA">[95]!absc</definedName>
    <definedName localSheetId="1" name="prueba1">[95]!absc</definedName>
    <definedName name="prueba1">[95]!absc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Q_actual">'[96]ORITO 02 '!$E$7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max">[46]medelo!$B$63</definedName>
    <definedName name="qqqqqw">{"via1",#N/A,TRUE,"general";"via2",#N/A,TRUE,"general";"via3",#N/A,TRUE,"general"}</definedName>
    <definedName name="Qt">'[96]ORITO 02 '!$E$9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ewertet">{#N/A,#N/A,TRUE,"1842CWN0"}</definedName>
    <definedName name="qwqwqwj">{"TAB1",#N/A,TRUE,"GENERAL";"TAB2",#N/A,TRUE,"GENERAL";"TAB3",#N/A,TRUE,"GENERAL";"TAB4",#N/A,TRUE,"GENERAL";"TAB5",#N/A,TRUE,"GENERAL"}</definedName>
    <definedName name="Recall_2">'[90] ASR+Nafta'!$E$9:$E$21</definedName>
    <definedName name="Recall_3">'[90]Todos+Nafta'!$E$9:$E$21</definedName>
    <definedName name="recursos">[97]RECURSOS!$A$8:$A$204</definedName>
    <definedName name="rege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>{"via1",#N/A,TRUE,"general";"via2",#N/A,TRUE,"general";"via3",#N/A,TRUE,"general"}</definedName>
    <definedName name="remanentes">'[27]Reservas de Petróleo'!$A$2,'[27]Reservas de Petróleo'!$A$1,'[27]Reservas de Petróleo'!$D$4,'[27]Reservas de Petróleo'!$H$1:$H$65536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localSheetId="1" name="resu8">[9]!resu8</definedName>
    <definedName name="resu8">[9]!resu8</definedName>
    <definedName name="Retenc">[35]BASES!$E$31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localSheetId="1" name="RID">[98]Ingenieria!#REF!</definedName>
    <definedName name="RID">[98]Ingenieria!#REF!</definedName>
    <definedName localSheetId="1" name="RISP">'[3]7422CW00'!#REF!</definedName>
    <definedName name="RISP">'[3]7422CW00'!#REF!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nf">[54]Datos!$D$12</definedName>
    <definedName localSheetId="1" name="Ro">#REF!,#REF!,#REF!</definedName>
    <definedName name="Ro">#REF!,#REF!,#REF!</definedName>
    <definedName name="rr">[0]!ERR</definedName>
    <definedName name="rrr">{"via1",#N/A,TRUE,"general";"via2",#N/A,TRUE,"general";"via3",#N/A,TRUE,"general"}</definedName>
    <definedName localSheetId="1" name="rrrr">'[99]Form5 _Pág_ 1'!#REF!</definedName>
    <definedName name="rrrr">'[99]Form5 _Pág_ 1'!#REF!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[0]!ERR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Minimo">[35]BASES!$E$41</definedName>
    <definedName name="sbgfbgdr">{"via1",#N/A,TRUE,"general";"via2",#N/A,TRUE,"general";"via3",#N/A,TRUE,"general"}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dsdfsdff">{#N/A,#N/A,TRUE,"1842CWN0"}</definedName>
    <definedName name="sena">[54]Hoja1!$C$14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">[54]Hoja1!$C$12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localSheetId="1" name="SHEE_INT">[45]steel!#REF!</definedName>
    <definedName name="SHEE_INT">[45]steel!#REF!</definedName>
    <definedName localSheetId="1" name="SHEET">'[3]7422CW00'!#REF!</definedName>
    <definedName name="SHEET">'[3]7422CW00'!#REF!</definedName>
    <definedName name="SHEET_KP">[45]steel!$C$7:$L$47</definedName>
    <definedName name="SHEET_MR">[45]steel!$C$7:$J$47</definedName>
    <definedName name="SI">[0]!ERR</definedName>
    <definedName localSheetId="1" name="SINGOLO">'[3]7422CW00'!#REF!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localSheetId="0" name="solver_adj">'PRESUPUESTO OFICIAL (SEDE ADM.)'!#REF!</definedName>
    <definedName localSheetId="1" name="solver_adj">'PRESUPUESTO OFICIAL AIU SEDE PT'!#REF!</definedName>
    <definedName localSheetId="0" name="solver_cvg">0.0001</definedName>
    <definedName localSheetId="1" name="solver_cvg">0.0001</definedName>
    <definedName localSheetId="0" name="solver_drv">1</definedName>
    <definedName localSheetId="1" name="solver_drv">1</definedName>
    <definedName localSheetId="0" name="solver_est">1</definedName>
    <definedName localSheetId="1" name="solver_est">1</definedName>
    <definedName localSheetId="0" name="solver_itr">100</definedName>
    <definedName localSheetId="1" name="solver_itr">100</definedName>
    <definedName localSheetId="0" name="solver_lin">2</definedName>
    <definedName localSheetId="1" name="solver_lin">2</definedName>
    <definedName localSheetId="0" name="solver_neg">2</definedName>
    <definedName localSheetId="1" name="solver_neg">2</definedName>
    <definedName localSheetId="0" name="solver_num">1</definedName>
    <definedName localSheetId="1" name="solver_num">1</definedName>
    <definedName localSheetId="0" name="solver_nwt">1</definedName>
    <definedName localSheetId="1" name="solver_nwt">1</definedName>
    <definedName localSheetId="0" name="solver_pre">0.000001</definedName>
    <definedName localSheetId="1" name="solver_pre">0.000001</definedName>
    <definedName localSheetId="0" name="solver_rel1">2</definedName>
    <definedName localSheetId="1" name="solver_rel1">2</definedName>
    <definedName localSheetId="0" name="solver_scl">2</definedName>
    <definedName localSheetId="1" name="solver_scl">2</definedName>
    <definedName localSheetId="0" name="solver_sho">2</definedName>
    <definedName localSheetId="1" name="solver_sho">2</definedName>
    <definedName localSheetId="0" name="solver_tim">100</definedName>
    <definedName localSheetId="1" name="solver_tim">100</definedName>
    <definedName localSheetId="0" name="solver_tol">0.05</definedName>
    <definedName localSheetId="1" name="solver_tol">0.05</definedName>
    <definedName localSheetId="0" name="solver_typ">3</definedName>
    <definedName localSheetId="1" name="solver_typ">3</definedName>
    <definedName localSheetId="0" name="solver_val">63899000000</definedName>
    <definedName localSheetId="1" name="solver_val">63899000000</definedName>
    <definedName name="srwrwr">{"TAB1",#N/A,TRUE,"GENERAL";"TAB2",#N/A,TRUE,"GENERAL";"TAB3",#N/A,TRUE,"GENERAL";"TAB4",#N/A,TRUE,"GENERAL";"TAB5",#N/A,TRUE,"GENERAL"}</definedName>
    <definedName name="ssa">[54]Hoja1!$C$25</definedName>
    <definedName name="ssh">[54]Hoja1!$C$24</definedName>
    <definedName localSheetId="1" name="sss">MODULO10.auto_abrir</definedName>
    <definedName name="sss">MODULO10.auto_abrir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localSheetId="1" name="ST_BLDG">'[3]7422CW00'!#REF!</definedName>
    <definedName name="ST_BLDG">'[3]7422CW00'!#REF!</definedName>
    <definedName localSheetId="1" name="ST_CW">'[3]7422CW00'!#REF!</definedName>
    <definedName name="ST_CW">'[3]7422CW00'!#REF!</definedName>
    <definedName localSheetId="1" name="STALO1">'[3]7422CW00'!#REF!</definedName>
    <definedName name="STALO1">'[3]7422CW00'!#REF!</definedName>
    <definedName localSheetId="1" name="STANU">'[3]7422CW00'!#REF!</definedName>
    <definedName name="STANU">'[3]7422CW00'!#REF!</definedName>
    <definedName localSheetId="1" name="START1">'[3]7422CW00'!#REF!</definedName>
    <definedName name="START1">'[3]7422CW00'!#REF!</definedName>
    <definedName localSheetId="1" name="STENU">'[3]7422CW00'!#REF!</definedName>
    <definedName name="STENU">'[3]7422CW00'!#REF!</definedName>
    <definedName localSheetId="1" name="Stock">'[100]PxQ Cantidades'!#REF!</definedName>
    <definedName name="Stock">'[100]PxQ Cantidades'!#REF!</definedName>
    <definedName localSheetId="1" name="STONU">'[3]7422CW00'!#REF!</definedName>
    <definedName name="STONU">'[3]7422CW00'!#REF!</definedName>
    <definedName localSheetId="1" name="STSUMM">'[3]7422CW00'!#REF!</definedName>
    <definedName name="STSUMM">'[3]7422CW00'!#REF!</definedName>
    <definedName name="stt">{"via1",#N/A,TRUE,"general";"via2",#N/A,TRUE,"general";"via3",#N/A,TRUE,"general"}</definedName>
    <definedName name="suma">[52]Hoja1!$F$60</definedName>
    <definedName localSheetId="1" name="SUP_ART">[45]steel!#REF!</definedName>
    <definedName name="SUP_ART">[45]steel!#REF!</definedName>
    <definedName localSheetId="1" name="SUP_VPR_GTP">[12]Tablas!#REF!</definedName>
    <definedName name="SUP_VPR_GTP">[12]Tablas!#REF!</definedName>
    <definedName name="SUPER">[56]Tablas!$H$1:$H$65536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localSheetId="1" name="t">[21]!absc</definedName>
    <definedName name="t">[21]!absc</definedName>
    <definedName localSheetId="1" name="t_1">Scheduled_Payment+Extra_Payment</definedName>
    <definedName name="t_1">Scheduled_Payment+Extra_Payment</definedName>
    <definedName name="t5t5">{"TAB1",#N/A,TRUE,"GENERAL";"TAB2",#N/A,TRUE,"GENERAL";"TAB3",#N/A,TRUE,"GENERAL";"TAB4",#N/A,TRUE,"GENERAL";"TAB5",#N/A,TRUE,"GENERAL"}</definedName>
    <definedName name="TAB_FECHA">[56]Tablas!$B$1:$B$65536</definedName>
    <definedName name="tabla1">[101]Hoja3!$B$4:$F$28</definedName>
    <definedName localSheetId="1" name="TABLEKP">'[3]7422CW00'!#REF!</definedName>
    <definedName name="TABLEKP">'[3]7422CW00'!#REF!</definedName>
    <definedName name="TarifaPension">[40]EMPRESA!$F$24</definedName>
    <definedName name="TARIFAS">[102]TARIFAS!$A$1:$F$52</definedName>
    <definedName name="TarifaSalud">[40]EMPRESA!$F$26</definedName>
    <definedName name="Tasa1">'[103]Bases 2A'!$C$20</definedName>
    <definedName name="tdy">{"TAB1",#N/A,TRUE,"GENERAL";"TAB2",#N/A,TRUE,"GENERAL";"TAB3",#N/A,TRUE,"GENERAL";"TAB4",#N/A,TRUE,"GENERAL";"TAB5",#N/A,TRUE,"GENERAL"}</definedName>
    <definedName name="telefono">[40]EMPRESA!$F$16</definedName>
    <definedName name="TER">[0]!ERR</definedName>
    <definedName name="TERM">[0]!ERR</definedName>
    <definedName name="TÉRMINOS">[0]!ERR</definedName>
    <definedName name="TERR">[25]PRESUPUESTO!$I$7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EMPO">[36]BASES!$E$27</definedName>
    <definedName name="TipoGC">[89]Tablas!$U$6:$U$15</definedName>
    <definedName name="TipoNeces">[89]Tablas!$Q$6:$Q$8</definedName>
    <definedName name="tk">'[10]DATOS CONTRATO'!$E$18</definedName>
    <definedName localSheetId="1" name="TK_1">[22]INST!#REF!</definedName>
    <definedName name="TK_1">[22]INST!#REF!</definedName>
    <definedName name="TKSLCI07">[10]EMPRESA!$F$22</definedName>
    <definedName name="tld">[54]Datos!$D$14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localSheetId="1" name="Total_Payment">Scheduled_Payment+Extra_Payment</definedName>
    <definedName name="Total_Payment">Scheduled_Payment+Extra_Payment</definedName>
    <definedName localSheetId="1" name="Total_Payment1">Scheduled_Payment+Extra_Payment</definedName>
    <definedName name="Total_Payment1">Scheduled_Payment+Extra_Payment</definedName>
    <definedName name="TotalCesantias">'[40]NOMINA 1'!$N$38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Vac">'[10]NOMINA-1'!$N$36</definedName>
    <definedName name="tr">{"TAB1",#N/A,TRUE,"GENERAL";"TAB2",#N/A,TRUE,"GENERAL";"TAB3",#N/A,TRUE,"GENERAL";"TAB4",#N/A,TRUE,"GENERAL";"TAB5",#N/A,TRUE,"GENERAL"}</definedName>
    <definedName name="Transporte">'[10]DATOS CONTRATO'!$E$16</definedName>
    <definedName name="TRAT">[104]desmonte!$E$48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jfgjh">{"via1",#N/A,TRUE,"general";"via2",#N/A,TRUE,"general";"via3",#N/A,TRUE,"general"}</definedName>
    <definedName name="TRM">[105]Tablas!$B$2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localSheetId="1" name="tvmenor90min">'[88]CCP,LEYES, Y DEC.'!#REF!</definedName>
    <definedName name="tvmenor90min">'[88]CCP,LEYES, Y DEC.'!#REF!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Frm2InUse">1</definedName>
    <definedName name="UI">{"via1",#N/A,TRUE,"general";"via2",#N/A,TRUE,"general";"via3",#N/A,TRUE,"general"}</definedName>
    <definedName localSheetId="1" name="UIC">[12]Tablas!#REF!</definedName>
    <definedName name="UIC">[12]Tablas!#REF!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IT">'[106]Lista APU'!$A$3:$D$479</definedName>
    <definedName name="UNITARIO">[107]Unitarios!$A$3:$D$13</definedName>
    <definedName localSheetId="1" name="unj">[18]INST!#REF!</definedName>
    <definedName name="unj">[18]INST!#REF!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'[77]1'!$N$42</definedName>
    <definedName name="UTL">[25]otros!$C$4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v">375000</definedName>
    <definedName name="uwkap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lorCto">[108]CONTRATO!$E$9</definedName>
    <definedName localSheetId="1" name="Values_Entered">IF('PRESUPUESTO OFICIAL AIU SEDE PT'!Loan_Amount*'PRESUPUESTO OFICIAL AIU SEDE PT'!Interest_Rate*'PRESUPUESTO OFICIAL AIU SEDE PT'!Loan_Years*'PRESUPUESTO OFICIAL AIU SEDE PT'!Loan_Start&gt;0,1,0)</definedName>
    <definedName name="Values_Entered">IF(Loan_Amount*Interest_Rate*Loan_Years*Loan_Start&gt;0,1,0)</definedName>
    <definedName name="Var">[20]Varios.!$E$1:$E$65536</definedName>
    <definedName name="vbvbvbvb">{"TAB1",#N/A,TRUE,"GENERAL";"TAB2",#N/A,TRUE,"GENERAL";"TAB3",#N/A,TRUE,"GENERAL";"TAB4",#N/A,TRUE,"GENERAL";"TAB5",#N/A,TRUE,"GENERAL"}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localSheetId="1" name="VEX">[12]Tablas!#REF!</definedName>
    <definedName name="VEX">[12]Tablas!#REF!</definedName>
    <definedName localSheetId="1" name="VEX1_1">[12]Tablas!#REF!</definedName>
    <definedName name="VEX1_1">[12]Tablas!#REF!</definedName>
    <definedName localSheetId="1" name="VEX1_1_1">[12]Tablas!#REF!</definedName>
    <definedName name="VEX1_1_1">[12]Tablas!#REF!</definedName>
    <definedName localSheetId="1" name="VEX1_1_2">[12]Tablas!#REF!</definedName>
    <definedName name="VEX1_1_2">[12]Tablas!#REF!</definedName>
    <definedName localSheetId="1" name="VEX1_1_3">[12]Tablas!#REF!</definedName>
    <definedName name="VEX1_1_3">[12]Tablas!#REF!</definedName>
    <definedName localSheetId="1" name="VEX1_1_4">[12]Tablas!#REF!</definedName>
    <definedName name="VEX1_1_4">[12]Tablas!#REF!</definedName>
    <definedName localSheetId="1" name="VEX1_2">[12]Tablas!#REF!</definedName>
    <definedName name="VEX1_2">[12]Tablas!#REF!</definedName>
    <definedName localSheetId="1" name="VEX1_3">[12]Tablas!#REF!</definedName>
    <definedName name="VEX1_3">[12]Tablas!#REF!</definedName>
    <definedName localSheetId="1" name="VFA">[12]Tablas!#REF!</definedName>
    <definedName name="VFA">[12]Tablas!#REF!</definedName>
    <definedName localSheetId="1" name="VFA1_1">[12]Tablas!#REF!</definedName>
    <definedName name="VFA1_1">[12]Tablas!#REF!</definedName>
    <definedName localSheetId="1" name="VFA1_1_1">[12]Tablas!#REF!</definedName>
    <definedName name="VFA1_1_1">[12]Tablas!#REF!</definedName>
    <definedName localSheetId="1" name="VFA1_1_2">[12]Tablas!#REF!</definedName>
    <definedName name="VFA1_1_2">[12]Tablas!#REF!</definedName>
    <definedName localSheetId="1" name="VFA1_1_3">[12]Tablas!#REF!</definedName>
    <definedName name="VFA1_1_3">[12]Tablas!#REF!</definedName>
    <definedName localSheetId="1" name="VFA1_1_4">[12]Tablas!#REF!</definedName>
    <definedName name="VFA1_1_4">[12]Tablas!#REF!</definedName>
    <definedName localSheetId="1" name="VFA1_1_5">[12]Tablas!#REF!</definedName>
    <definedName name="VFA1_1_5">[12]Tablas!#REF!</definedName>
    <definedName localSheetId="1" name="VFA1_1_6">[12]Tablas!#REF!</definedName>
    <definedName name="VFA1_1_6">[12]Tablas!#REF!</definedName>
    <definedName localSheetId="1" name="VFA1_2">[12]Tablas!#REF!</definedName>
    <definedName name="VFA1_2">[12]Tablas!#REF!</definedName>
    <definedName localSheetId="1" name="VFA1_3">[12]Tablas!#REF!</definedName>
    <definedName name="VFA1_3">[12]Tablas!#REF!</definedName>
    <definedName name="vfbgnhyt">{"via1",#N/A,TRUE,"general";"via2",#N/A,TRUE,"general";"via3",#N/A,TRUE,"general"}</definedName>
    <definedName localSheetId="1" name="vfh">'[74]7422CW00'!#REF!</definedName>
    <definedName name="vfh">'[74]7422CW00'!#REF!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CEP_DIRECC">[89]Tablas!$A$6:$A$26</definedName>
    <definedName name="VIGFUTURA">[89]Tablas!$J$6:$J$8</definedName>
    <definedName localSheetId="1" name="VIT">[12]Tablas!#REF!</definedName>
    <definedName name="VIT">[12]Tablas!#REF!</definedName>
    <definedName localSheetId="1" name="VIT1_1">[12]Tablas!#REF!</definedName>
    <definedName name="VIT1_1">[12]Tablas!#REF!</definedName>
    <definedName localSheetId="1" name="VIT1_1_1">[12]Tablas!#REF!</definedName>
    <definedName name="VIT1_1_1">[12]Tablas!#REF!</definedName>
    <definedName localSheetId="1" name="VIT1_1_10">[12]Tablas!#REF!</definedName>
    <definedName name="VIT1_1_10">[12]Tablas!#REF!</definedName>
    <definedName localSheetId="1" name="VIT1_1_11">[12]Tablas!#REF!</definedName>
    <definedName name="VIT1_1_11">[12]Tablas!#REF!</definedName>
    <definedName localSheetId="1" name="VIT1_1_12">[12]Tablas!#REF!</definedName>
    <definedName name="VIT1_1_12">[12]Tablas!#REF!</definedName>
    <definedName localSheetId="1" name="VIT1_1_13">[12]Tablas!#REF!</definedName>
    <definedName name="VIT1_1_13">[12]Tablas!#REF!</definedName>
    <definedName localSheetId="1" name="VIT1_1_14">[12]Tablas!#REF!</definedName>
    <definedName name="VIT1_1_14">[12]Tablas!#REF!</definedName>
    <definedName localSheetId="1" name="VIT1_1_15">[12]Tablas!#REF!</definedName>
    <definedName name="VIT1_1_15">[12]Tablas!#REF!</definedName>
    <definedName localSheetId="1" name="VIT1_1_16">[12]Tablas!#REF!</definedName>
    <definedName name="VIT1_1_16">[12]Tablas!#REF!</definedName>
    <definedName localSheetId="1" name="VIt1_1_17">[12]Tablas!#REF!</definedName>
    <definedName name="VIt1_1_17">[12]Tablas!#REF!</definedName>
    <definedName localSheetId="1" name="VIT1_1_18">[12]Tablas!#REF!</definedName>
    <definedName name="VIT1_1_18">[12]Tablas!#REF!</definedName>
    <definedName localSheetId="1" name="VIt1_1_19">[12]Tablas!#REF!</definedName>
    <definedName name="VIt1_1_19">[12]Tablas!#REF!</definedName>
    <definedName localSheetId="1" name="VIT1_1_2">[12]Tablas!#REF!</definedName>
    <definedName name="VIT1_1_2">[12]Tablas!#REF!</definedName>
    <definedName localSheetId="1" name="VIT1_1_20">[12]Tablas!#REF!</definedName>
    <definedName name="VIT1_1_20">[12]Tablas!#REF!</definedName>
    <definedName localSheetId="1" name="VIT1_1_3">[12]Tablas!#REF!</definedName>
    <definedName name="VIT1_1_3">[12]Tablas!#REF!</definedName>
    <definedName localSheetId="1" name="VIT1_1_4">[12]Tablas!#REF!</definedName>
    <definedName name="VIT1_1_4">[12]Tablas!#REF!</definedName>
    <definedName localSheetId="1" name="VIT1_1_5">[12]Tablas!#REF!</definedName>
    <definedName name="VIT1_1_5">[12]Tablas!#REF!</definedName>
    <definedName localSheetId="1" name="VIT1_1_6">[12]Tablas!#REF!</definedName>
    <definedName name="VIT1_1_6">[12]Tablas!#REF!</definedName>
    <definedName localSheetId="1" name="VIT1_1_7">[12]Tablas!#REF!</definedName>
    <definedName name="VIT1_1_7">[12]Tablas!#REF!</definedName>
    <definedName localSheetId="1" name="VIT1_1_8">[12]Tablas!#REF!</definedName>
    <definedName name="VIT1_1_8">[12]Tablas!#REF!</definedName>
    <definedName localSheetId="1" name="VIT1_1_9">[12]Tablas!#REF!</definedName>
    <definedName name="VIT1_1_9">[12]Tablas!#REF!</definedName>
    <definedName localSheetId="1" name="VIT1_2">[12]Tablas!#REF!</definedName>
    <definedName name="VIT1_2">[12]Tablas!#REF!</definedName>
    <definedName localSheetId="1" name="VIT1_3">[12]Tablas!#REF!</definedName>
    <definedName name="VIT1_3">[12]Tablas!#REF!</definedName>
    <definedName localSheetId="1" name="VIT1_4">[12]Tablas!#REF!</definedName>
    <definedName name="VIT1_4">[12]Tablas!#REF!</definedName>
    <definedName localSheetId="1" name="VIT1_5">[12]Tablas!#REF!</definedName>
    <definedName name="VIT1_5">[12]Tablas!#REF!</definedName>
    <definedName localSheetId="1" name="VIT1_6">[12]Tablas!#REF!</definedName>
    <definedName name="VIT1_6">[12]Tablas!#REF!</definedName>
    <definedName name="vital5">[50]Personalizar!$E$15</definedName>
    <definedName name="vk">{"via1",#N/A,TRUE,"general";"via2",#N/A,TRUE,"general";"via3",#N/A,TRUE,"general"}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localSheetId="1" name="VPR1_1">[12]Tablas!#REF!</definedName>
    <definedName name="VPR1_1">[12]Tablas!#REF!</definedName>
    <definedName localSheetId="1" name="VPR1_1_1">[12]Tablas!#REF!</definedName>
    <definedName name="VPR1_1_1">[12]Tablas!#REF!</definedName>
    <definedName localSheetId="1" name="VPR1_1_10">[12]Tablas!#REF!</definedName>
    <definedName name="VPR1_1_10">[12]Tablas!#REF!</definedName>
    <definedName localSheetId="1" name="VPR1_1_11">[12]Tablas!#REF!</definedName>
    <definedName name="VPR1_1_11">[12]Tablas!#REF!</definedName>
    <definedName localSheetId="1" name="VPR1_1_12">[12]Tablas!#REF!</definedName>
    <definedName name="VPR1_1_12">[12]Tablas!#REF!</definedName>
    <definedName localSheetId="1" name="VPR1_1_13">[12]Tablas!#REF!</definedName>
    <definedName name="VPR1_1_13">[12]Tablas!#REF!</definedName>
    <definedName localSheetId="1" name="VPR1_1_14">[12]Tablas!#REF!</definedName>
    <definedName name="VPR1_1_14">[12]Tablas!#REF!</definedName>
    <definedName localSheetId="1" name="VPR1_1_15">[12]Tablas!#REF!</definedName>
    <definedName name="VPR1_1_15">[12]Tablas!#REF!</definedName>
    <definedName localSheetId="1" name="VPR1_1_16">[12]Tablas!#REF!</definedName>
    <definedName name="VPR1_1_16">[12]Tablas!#REF!</definedName>
    <definedName localSheetId="1" name="VPR1_1_17">[12]Tablas!#REF!</definedName>
    <definedName name="VPR1_1_17">[12]Tablas!#REF!</definedName>
    <definedName localSheetId="1" name="VPR1_1_18">[12]Tablas!#REF!</definedName>
    <definedName name="VPR1_1_18">[12]Tablas!#REF!</definedName>
    <definedName localSheetId="1" name="VPR1_1_19">[12]Tablas!#REF!</definedName>
    <definedName name="VPR1_1_19">[12]Tablas!#REF!</definedName>
    <definedName localSheetId="1" name="VPR1_1_2">[12]Tablas!#REF!</definedName>
    <definedName name="VPR1_1_2">[12]Tablas!#REF!</definedName>
    <definedName localSheetId="1" name="VPR1_1_20">[12]Tablas!#REF!</definedName>
    <definedName name="VPR1_1_20">[12]Tablas!#REF!</definedName>
    <definedName localSheetId="1" name="VPR1_1_21">[12]Tablas!#REF!</definedName>
    <definedName name="VPR1_1_21">[12]Tablas!#REF!</definedName>
    <definedName localSheetId="1" name="VPR1_1_22">[12]Tablas!#REF!</definedName>
    <definedName name="VPR1_1_22">[12]Tablas!#REF!</definedName>
    <definedName localSheetId="1" name="VPR1_1_23">[12]Tablas!#REF!</definedName>
    <definedName name="VPR1_1_23">[12]Tablas!#REF!</definedName>
    <definedName localSheetId="1" name="VPR1_1_24">[12]Tablas!#REF!</definedName>
    <definedName name="VPR1_1_24">[12]Tablas!#REF!</definedName>
    <definedName localSheetId="1" name="VPR1_1_25">[12]Tablas!#REF!</definedName>
    <definedName name="VPR1_1_25">[12]Tablas!#REF!</definedName>
    <definedName localSheetId="1" name="VPR1_1_26">[12]Tablas!#REF!</definedName>
    <definedName name="VPR1_1_26">[12]Tablas!#REF!</definedName>
    <definedName localSheetId="1" name="VPR1_1_27">[12]Tablas!#REF!</definedName>
    <definedName name="VPR1_1_27">[12]Tablas!#REF!</definedName>
    <definedName localSheetId="1" name="VPR1_1_28">[12]Tablas!#REF!</definedName>
    <definedName name="VPR1_1_28">[12]Tablas!#REF!</definedName>
    <definedName localSheetId="1" name="VPR1_1_29">[12]Tablas!#REF!</definedName>
    <definedName name="VPR1_1_29">[12]Tablas!#REF!</definedName>
    <definedName localSheetId="1" name="VPR1_1_3">[12]Tablas!#REF!</definedName>
    <definedName name="VPR1_1_3">[12]Tablas!#REF!</definedName>
    <definedName localSheetId="1" name="VPR1_1_30">[12]Tablas!#REF!</definedName>
    <definedName name="VPR1_1_30">[12]Tablas!#REF!</definedName>
    <definedName localSheetId="1" name="VPR1_1_31">[12]Tablas!#REF!</definedName>
    <definedName name="VPR1_1_31">[12]Tablas!#REF!</definedName>
    <definedName localSheetId="1" name="VPR1_1_32">[12]Tablas!#REF!</definedName>
    <definedName name="VPR1_1_32">[12]Tablas!#REF!</definedName>
    <definedName localSheetId="1" name="VPR1_1_4">[12]Tablas!#REF!</definedName>
    <definedName name="VPR1_1_4">[12]Tablas!#REF!</definedName>
    <definedName localSheetId="1" name="VPR1_1_5">[12]Tablas!#REF!</definedName>
    <definedName name="VPR1_1_5">[12]Tablas!#REF!</definedName>
    <definedName localSheetId="1" name="VPR1_1_6">[12]Tablas!#REF!</definedName>
    <definedName name="VPR1_1_6">[12]Tablas!#REF!</definedName>
    <definedName localSheetId="1" name="VPR1_1_7">[12]Tablas!#REF!</definedName>
    <definedName name="VPR1_1_7">[12]Tablas!#REF!</definedName>
    <definedName localSheetId="1" name="VPR1_1_8">[12]Tablas!#REF!</definedName>
    <definedName name="VPR1_1_8">[12]Tablas!#REF!</definedName>
    <definedName localSheetId="1" name="VPR1_1_9">[12]Tablas!#REF!</definedName>
    <definedName name="VPR1_1_9">[12]Tablas!#REF!</definedName>
    <definedName localSheetId="1" name="VPR1_2">[12]Tablas!#REF!</definedName>
    <definedName name="VPR1_2">[12]Tablas!#REF!</definedName>
    <definedName localSheetId="1" name="VPR1_3">[12]Tablas!#REF!</definedName>
    <definedName name="VPR1_3">[12]Tablas!#REF!</definedName>
    <definedName localSheetId="1" name="VPR1_4">[12]Tablas!#REF!</definedName>
    <definedName name="VPR1_4">[12]Tablas!#REF!</definedName>
    <definedName localSheetId="1" name="VPR1_5">[12]Tablas!#REF!</definedName>
    <definedName name="VPR1_5">[12]Tablas!#REF!</definedName>
    <definedName localSheetId="1" name="VPR1_6">[12]Tablas!#REF!</definedName>
    <definedName name="VPR1_6">[12]Tablas!#REF!</definedName>
    <definedName localSheetId="1" name="VRP">[12]Tablas!#REF!</definedName>
    <definedName name="VRP">[12]Tablas!#REF!</definedName>
    <definedName localSheetId="1" name="VRP1_1">[12]Tablas!#REF!</definedName>
    <definedName name="VRP1_1">[12]Tablas!#REF!</definedName>
    <definedName localSheetId="1" name="VRP1_1_1">[12]Tablas!#REF!</definedName>
    <definedName name="VRP1_1_1">[12]Tablas!#REF!</definedName>
    <definedName localSheetId="1" name="VRP1_1_10">[12]Tablas!#REF!</definedName>
    <definedName name="VRP1_1_10">[12]Tablas!#REF!</definedName>
    <definedName localSheetId="1" name="VRP1_1_11">[12]Tablas!#REF!</definedName>
    <definedName name="VRP1_1_11">[12]Tablas!#REF!</definedName>
    <definedName localSheetId="1" name="VRP1_1_12">[12]Tablas!#REF!</definedName>
    <definedName name="VRP1_1_12">[12]Tablas!#REF!</definedName>
    <definedName localSheetId="1" name="VRP1_1_13">[12]Tablas!#REF!</definedName>
    <definedName name="VRP1_1_13">[12]Tablas!#REF!</definedName>
    <definedName localSheetId="1" name="VRP1_1_14">[12]Tablas!#REF!</definedName>
    <definedName name="VRP1_1_14">[12]Tablas!#REF!</definedName>
    <definedName localSheetId="1" name="VRP1_1_15">[12]Tablas!#REF!</definedName>
    <definedName name="VRP1_1_15">[12]Tablas!#REF!</definedName>
    <definedName localSheetId="1" name="VRP1_1_16">[12]Tablas!#REF!</definedName>
    <definedName name="VRP1_1_16">[12]Tablas!#REF!</definedName>
    <definedName localSheetId="1" name="VRP1_1_17">[12]Tablas!#REF!</definedName>
    <definedName name="VRP1_1_17">[12]Tablas!#REF!</definedName>
    <definedName localSheetId="1" name="VRP1_1_18">[12]Tablas!#REF!</definedName>
    <definedName name="VRP1_1_18">[12]Tablas!#REF!</definedName>
    <definedName localSheetId="1" name="VRP1_1_19">[12]Tablas!#REF!</definedName>
    <definedName name="VRP1_1_19">[12]Tablas!#REF!</definedName>
    <definedName localSheetId="1" name="VRP1_1_2">[12]Tablas!#REF!</definedName>
    <definedName name="VRP1_1_2">[12]Tablas!#REF!</definedName>
    <definedName localSheetId="1" name="VRP1_1_20">[12]Tablas!#REF!</definedName>
    <definedName name="VRP1_1_20">[12]Tablas!#REF!</definedName>
    <definedName localSheetId="1" name="VRP1_1_21">[12]Tablas!#REF!</definedName>
    <definedName name="VRP1_1_21">[12]Tablas!#REF!</definedName>
    <definedName localSheetId="1" name="VRP1_1_22">[12]Tablas!#REF!</definedName>
    <definedName name="VRP1_1_22">[12]Tablas!#REF!</definedName>
    <definedName localSheetId="1" name="VRP1_1_23">[12]Tablas!#REF!</definedName>
    <definedName name="VRP1_1_23">[12]Tablas!#REF!</definedName>
    <definedName localSheetId="1" name="VRP1_1_3">[12]Tablas!#REF!</definedName>
    <definedName name="VRP1_1_3">[12]Tablas!#REF!</definedName>
    <definedName localSheetId="1" name="VRP1_1_4">[12]Tablas!#REF!</definedName>
    <definedName name="VRP1_1_4">[12]Tablas!#REF!</definedName>
    <definedName localSheetId="1" name="VRP1_1_5">[12]Tablas!#REF!</definedName>
    <definedName name="VRP1_1_5">[12]Tablas!#REF!</definedName>
    <definedName localSheetId="1" name="VRP1_1_6">[12]Tablas!#REF!</definedName>
    <definedName name="VRP1_1_6">[12]Tablas!#REF!</definedName>
    <definedName localSheetId="1" name="VRP1_1_7">[12]Tablas!#REF!</definedName>
    <definedName name="VRP1_1_7">[12]Tablas!#REF!</definedName>
    <definedName localSheetId="1" name="VRP1_1_8">[12]Tablas!#REF!</definedName>
    <definedName name="VRP1_1_8">[12]Tablas!#REF!</definedName>
    <definedName localSheetId="1" name="VRP1_1_9">[12]Tablas!#REF!</definedName>
    <definedName name="VRP1_1_9">[12]Tablas!#REF!</definedName>
    <definedName localSheetId="1" name="VRP1_2">[12]Tablas!#REF!</definedName>
    <definedName name="VRP1_2">[12]Tablas!#REF!</definedName>
    <definedName localSheetId="1" name="VRP1_3">[12]Tablas!#REF!</definedName>
    <definedName name="VRP1_3">[12]Tablas!#REF!</definedName>
    <definedName localSheetId="1" name="VRP1_4">[12]Tablas!#REF!</definedName>
    <definedName name="VRP1_4">[12]Tablas!#REF!</definedName>
    <definedName name="vsdfj">{"via1",#N/A,TRUE,"general";"via2",#N/A,TRUE,"general";"via3",#N/A,TRUE,"general"}</definedName>
    <definedName localSheetId="1" name="VSM">[12]Tablas!#REF!</definedName>
    <definedName name="VSM">[12]Tablas!#REF!</definedName>
    <definedName localSheetId="1" name="VSM1_1">[12]Tablas!#REF!</definedName>
    <definedName name="VSM1_1">[12]Tablas!#REF!</definedName>
    <definedName localSheetId="1" name="VSM1_1_1">[12]Tablas!#REF!</definedName>
    <definedName name="VSM1_1_1">[12]Tablas!#REF!</definedName>
    <definedName localSheetId="1" name="VSM1_1_2">[12]Tablas!#REF!</definedName>
    <definedName name="VSM1_1_2">[12]Tablas!#REF!</definedName>
    <definedName localSheetId="1" name="VSM1_1_3">[12]Tablas!#REF!</definedName>
    <definedName name="VSM1_1_3">[12]Tablas!#REF!</definedName>
    <definedName localSheetId="1" name="VSM1_1_4">[12]Tablas!#REF!</definedName>
    <definedName name="VSM1_1_4">[12]Tablas!#REF!</definedName>
    <definedName localSheetId="1" name="VSM1_1_5">[12]Tablas!#REF!</definedName>
    <definedName name="VSM1_1_5">[12]Tablas!#REF!</definedName>
    <definedName localSheetId="1" name="VSM1_2">[12]Tablas!#REF!</definedName>
    <definedName name="VSM1_2">[12]Tablas!#REF!</definedName>
    <definedName localSheetId="1" name="VSM1_3">[12]Tablas!#REF!</definedName>
    <definedName name="VSM1_3">[12]Tablas!#REF!</definedName>
    <definedName localSheetId="1" name="VSM1_4">[12]Tablas!#REF!</definedName>
    <definedName name="VSM1_4">[12]Tablas!#REF!</definedName>
    <definedName localSheetId="1" name="VSM1_5">[12]Tablas!#REF!</definedName>
    <definedName name="VSM1_5">[12]Tablas!#REF!</definedName>
    <definedName name="vt">{"via1",#N/A,TRUE,"general";"via2",#N/A,TRUE,"general";"via3",#N/A,TRUE,"general"}</definedName>
    <definedName name="vvcxv">{"TAB1",#N/A,TRUE,"GENERAL";"TAB2",#N/A,TRUE,"GENERAL";"TAB3",#N/A,TRUE,"GENERAL";"TAB4",#N/A,TRUE,"GENERAL";"TAB5",#N/A,TRUE,"GENERAL"}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localSheetId="1" name="WBS">'[109]2004'!#REF!</definedName>
    <definedName name="WBS">'[109]2004'!#REF!</definedName>
    <definedName name="WDD">{#N/A,#N/A,FALSE,"orthoflow";#N/A,#N/A,FALSE,"Miscelaneos";#N/A,#N/A,FALSE,"Instrumentacio";#N/A,#N/A,FALSE,"Electrico";#N/A,#N/A,FALSE,"Valv. Seguridad"}</definedName>
    <definedName localSheetId="1" name="WDFSDF">'[37]Res-Accide-10'!#REF!</definedName>
    <definedName name="WDFSDF">'[37]Res-Accide-10'!#REF!</definedName>
    <definedName localSheetId="1" name="WEFWE">'[37]Res-Accide-10'!#REF!</definedName>
    <definedName name="WEFWE">'[37]Res-Accide-10'!#REF!</definedName>
    <definedName name="WER">'[37]Res-Accide-10'!$S$2:$S$7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localSheetId="1" name="WILSON">'[37]Res-Accide-10'!#REF!</definedName>
    <definedName name="WILSON">'[37]Res-Accide-10'!#REF!</definedName>
    <definedName name="WQEEWQ">{"TAB1",#N/A,TRUE,"GENERAL";"TAB2",#N/A,TRUE,"GENERAL";"TAB3",#N/A,TRUE,"GENERAL";"TAB4",#N/A,TRUE,"GENERAL";"TAB5",#N/A,TRUE,"GENERAL"}</definedName>
    <definedName name="wrn.civil._.works.">{#N/A,#N/A,TRUE,"1842CWN0"}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OPERADORES.">{#N/A,#N/A,TRUE,"T1"}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.">{"via1",#N/A,TRUE,"general";"via2",#N/A,TRUE,"general";"via3",#N/A,TRUE,"general"}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localSheetId="1" name="WW">[1]LIQUIDACION!#REF!</definedName>
    <definedName name="WW">[1]LIQUIDACION!#REF!</definedName>
    <definedName name="wwded3">{"via1",#N/A,TRUE,"general";"via2",#N/A,TRUE,"general";"via3",#N/A,TRUE,"general"}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cbvbs">{"TAB1",#N/A,TRUE,"GENERAL";"TAB2",#N/A,TRUE,"GENERAL";"TAB3",#N/A,TRUE,"GENERAL";"TAB4",#N/A,TRUE,"GENERAL";"TAB5",#N/A,TRUE,"GENERAL"}</definedName>
    <definedName name="XSW">{#N/A,#N/A,TRUE,"1842CWN0"}</definedName>
    <definedName name="xsxs">{"TAB1",#N/A,TRUE,"GENERAL";"TAB2",#N/A,TRUE,"GENERAL";"TAB3",#N/A,TRUE,"GENERAL";"TAB4",#N/A,TRUE,"GENERAL";"TAB5",#N/A,TRUE,"GENERAL"}</definedName>
    <definedName name="xxfg">{"via1",#N/A,TRUE,"general";"via2",#N/A,TRUE,"general";"via3",#N/A,TRUE,"general"}</definedName>
    <definedName localSheetId="1" name="xxxxx">[110]!absc</definedName>
    <definedName name="xxxxx">[110]!absc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xxxx29">{"via1",#N/A,TRUE,"general";"via2",#N/A,TRUE,"general";"via3",#N/A,TRUE,"general"}</definedName>
    <definedName name="XZXZV">{"via1",#N/A,TRUE,"general";"via2",#N/A,TRUE,"general";"via3",#N/A,TRUE,"general"}</definedName>
    <definedName localSheetId="1" name="Y">[26]!absc</definedName>
    <definedName name="Y">[26]!absc</definedName>
    <definedName name="y6y6">{"via1",#N/A,TRUE,"general";"via2",#N/A,TRUE,"general";"via3",#N/A,TRUE,"general"}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OYO">'[111]AISLAMIENTO CATEGORIAS II Y III'!$G$1:$I$65536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AQ">{#N/A,#N/A,TRUE,"INGENIERIA";#N/A,#N/A,TRUE,"COMPRAS";#N/A,#N/A,TRUE,"DIRECCION";#N/A,#N/A,TRUE,"RESUMEN"}</definedName>
    <definedName name="zdervr">{"via1",#N/A,TRUE,"general";"via2",#N/A,TRUE,"general";"via3",#N/A,TRUE,"general"}</definedName>
    <definedName name="zx">[0]!ERR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localSheetId="1" name="ZZZZZZZZZZZ">'[51]A. P. U.'!#REF!</definedName>
    <definedName name="ZZZZZZZZZZZ">'[51]A. P. U.'!#REF!</definedName>
    <definedName name="VPNInversion">#REF!</definedName>
    <definedName localSheetId="1" name="TEMA10">#REF!</definedName>
    <definedName localSheetId="1" name="_211B">#REF!</definedName>
    <definedName localSheetId="1" name="rell">#REF!</definedName>
    <definedName localSheetId="1" name="_____pr30">#REF!</definedName>
    <definedName localSheetId="1" name="Vvmph">#REF!</definedName>
    <definedName name="Data">#REF!</definedName>
    <definedName localSheetId="1" name="__pr68">#REF!</definedName>
    <definedName localSheetId="1" name="Print_Area_MI">#REF!</definedName>
    <definedName name="_912A">#REF!</definedName>
    <definedName localSheetId="1" name="_TOP3">#REF!</definedName>
    <definedName name="SUP_VPR_GEC">#REF!</definedName>
    <definedName localSheetId="1" name="ETAP">#REF!</definedName>
    <definedName localSheetId="1" name="__pr63">#REF!</definedName>
    <definedName localSheetId="1" name="P_Yacimiento">#REF!</definedName>
    <definedName name="alam">#REF!</definedName>
    <definedName localSheetId="1" name="data67">#REF!</definedName>
    <definedName localSheetId="1" name="TEMAS_PACC">#REF!</definedName>
    <definedName name="_EXC10">#REF!</definedName>
    <definedName name="Loan_Amount">#REF!</definedName>
    <definedName localSheetId="1" name="data44">#REF!</definedName>
    <definedName localSheetId="1" name="_num9">#REF!</definedName>
    <definedName localSheetId="1" name="blPersonalAdminInf">#REF!</definedName>
    <definedName localSheetId="1" name="Pay_Date">#REF!</definedName>
    <definedName localSheetId="1" name="G1_">#REF!</definedName>
    <definedName name="______pr49">#REF!</definedName>
    <definedName name="ZONA1">#REF!</definedName>
    <definedName localSheetId="1" name="____COM2">#REF!</definedName>
    <definedName localSheetId="1" name="_TOP5">#REF!</definedName>
    <definedName localSheetId="1" name="COPIA1">#REF!</definedName>
    <definedName name="CODOS">#REF!</definedName>
    <definedName localSheetId="1" name="Scheduled_Extra_Payments">#REF!</definedName>
    <definedName localSheetId="1" name="TOTSHE15">#REF!</definedName>
    <definedName localSheetId="1" name="______pr29">#REF!</definedName>
    <definedName name="_222B">#REF!</definedName>
    <definedName name="_pr35">#REF!</definedName>
    <definedName localSheetId="1" name="auto123">#REF!</definedName>
    <definedName localSheetId="1" name="___pr30">#REF!</definedName>
    <definedName localSheetId="1" name="WD">#REF!</definedName>
    <definedName localSheetId="1" name="PrecioS">#REF!</definedName>
    <definedName name="Interest_Rate">#REF!</definedName>
    <definedName name="data48">#REF!</definedName>
    <definedName name="_4283A">#REF!</definedName>
    <definedName localSheetId="1" name="SUP_VPR">#REF!</definedName>
    <definedName localSheetId="1" name="AIU_2">#REF!</definedName>
    <definedName name="PRINT_TITLES_MI">#REF!</definedName>
    <definedName name="blObservacionesInf">#REF!</definedName>
    <definedName localSheetId="1" name="_272A">#REF!</definedName>
    <definedName localSheetId="1" name="_AND1">#REF!</definedName>
    <definedName name="Trimestre3">#REF!</definedName>
    <definedName name="ERRORE">#REF!</definedName>
    <definedName localSheetId="1" name="___pr07">#REF!</definedName>
    <definedName localSheetId="1" name="K1F2">#REF!</definedName>
    <definedName name="_EXC9">#REF!</definedName>
    <definedName name="ValorProyecto">#REF!</definedName>
    <definedName localSheetId="1" name="_EST2">#REF!</definedName>
    <definedName localSheetId="1" name="blPerObraCantInf">#REF!</definedName>
    <definedName name="______pr37">#REF!</definedName>
    <definedName name="______pr38">#REF!</definedName>
    <definedName localSheetId="1" name="F._RETIRO">#REF!</definedName>
    <definedName name="data7">#REF!</definedName>
    <definedName name="data69">#REF!</definedName>
    <definedName localSheetId="1" name="START">#REF!</definedName>
    <definedName name="IP">#REF!</definedName>
    <definedName localSheetId="1" name="_COM2">#REF!</definedName>
    <definedName localSheetId="1" name="VEX_ON">#REF!</definedName>
    <definedName name="_270B">#REF!</definedName>
    <definedName localSheetId="1" name="_282A">#REF!</definedName>
    <definedName localSheetId="1" name="___COM7">#REF!</definedName>
    <definedName name="obras11">#REF!</definedName>
    <definedName name="_181A">#REF!</definedName>
    <definedName name="_tc3">#REF!</definedName>
    <definedName localSheetId="1" name="SS">#REF!</definedName>
    <definedName name="blCantidades2">#REF!</definedName>
    <definedName name="_____pr04">#REF!</definedName>
    <definedName localSheetId="1" name="XXXXXXXXXXXX">#REF!</definedName>
    <definedName name="____pr67">#REF!</definedName>
    <definedName localSheetId="1" name="__COM18">#REF!</definedName>
    <definedName name="cjsa">#REF!</definedName>
    <definedName localSheetId="1" name="_255A">#REF!</definedName>
    <definedName name="_pr41">#REF!</definedName>
    <definedName name="Scheduled_Extra_Payments">#REF!</definedName>
    <definedName name="data46">#REF!</definedName>
    <definedName localSheetId="1" name="TOTSHE18">#REF!</definedName>
    <definedName localSheetId="1" name="_223B">#REF!</definedName>
    <definedName localSheetId="1" name="_pr43">#REF!</definedName>
    <definedName localSheetId="1" name="__pr36">#REF!</definedName>
    <definedName name="____PJ50">#REF!</definedName>
    <definedName localSheetId="1" name="BHT_F">#REF!</definedName>
    <definedName name="_pr08">#REF!</definedName>
    <definedName localSheetId="1" name="EDC">#REF!</definedName>
    <definedName localSheetId="1" name="______pr28">#REF!</definedName>
    <definedName localSheetId="1" name="Interest_Rate">#REF!</definedName>
    <definedName name="ld">#REF!</definedName>
    <definedName localSheetId="1" name="cjsa">#REF!</definedName>
    <definedName localSheetId="1" name="SHEET18">#REF!</definedName>
    <definedName localSheetId="1" name="_____pr72">#REF!</definedName>
    <definedName localSheetId="1" name="ELIMINACIONPROYC">#REF!</definedName>
    <definedName localSheetId="1" name="fi">#REF!</definedName>
    <definedName localSheetId="1" name="_____pr13">#REF!</definedName>
    <definedName localSheetId="1" name="SUELDO">#REF!</definedName>
    <definedName name="LICITACION">#REF!</definedName>
    <definedName localSheetId="1" name="COSTODIRECTO">#REF!</definedName>
    <definedName localSheetId="1" name="GRUPO13">#REF!</definedName>
    <definedName localSheetId="1" name="___pr44">#REF!</definedName>
    <definedName localSheetId="1" name="CajDol2">#REF!</definedName>
    <definedName localSheetId="1" name="_221B">#REF!</definedName>
    <definedName localSheetId="1" name="BORDET">#REF!</definedName>
    <definedName localSheetId="1" name="_pr68">#REF!</definedName>
    <definedName localSheetId="1" name="CUBS">#REF!</definedName>
    <definedName localSheetId="1" name="____pr30">#REF!</definedName>
    <definedName localSheetId="1" name="__pr41">#REF!</definedName>
    <definedName name="_____pr69">#REF!</definedName>
    <definedName localSheetId="1" name="TIR">#REF!</definedName>
    <definedName localSheetId="1" name="anexo14">#REF!</definedName>
    <definedName name="ACT_COMP">#REF!</definedName>
    <definedName localSheetId="1" name="_18_Dic">#REF!</definedName>
    <definedName name="qaz">#REF!</definedName>
    <definedName name="___COM11">#REF!</definedName>
    <definedName name="_240A">#REF!</definedName>
    <definedName localSheetId="1" name="data6">#REF!</definedName>
    <definedName name="_125A">#REF!</definedName>
    <definedName localSheetId="1" name="Extracción_IM">#REF!</definedName>
    <definedName localSheetId="1" name="data17">#REF!</definedName>
    <definedName localSheetId="1" name="____pr49">#REF!</definedName>
    <definedName name="____pr27">#REF!</definedName>
    <definedName name="TREM">#REF!</definedName>
    <definedName name="emanto">#REF!</definedName>
    <definedName localSheetId="1" name="__TOP7">#REF!</definedName>
    <definedName name="____pr72">#REF!</definedName>
    <definedName name="____pr52">#REF!</definedName>
    <definedName localSheetId="1" name="hut">#REF!</definedName>
    <definedName localSheetId="1" name="______pr41">#REF!</definedName>
    <definedName localSheetId="1" name="_175B">#REF!</definedName>
    <definedName localSheetId="1" name="blEqClaseInf1">#REF!</definedName>
    <definedName name="GRAF3">#REF!</definedName>
    <definedName localSheetId="1" name="___pr71">#REF!</definedName>
    <definedName name="Basica_Facturacion_2001">#REF!</definedName>
    <definedName name="_TOP10">#REF!</definedName>
    <definedName localSheetId="1" name="Full_Print">#REF!</definedName>
    <definedName localSheetId="1" name="data48">#REF!</definedName>
    <definedName name="__pr54">#REF!</definedName>
    <definedName name="______pr46">#REF!</definedName>
    <definedName name="_273A">#REF!</definedName>
    <definedName localSheetId="1" name="_253A">#REF!</definedName>
    <definedName name="_APU221">#REF!</definedName>
    <definedName name="data30">#REF!</definedName>
    <definedName name="_COM15">#REF!</definedName>
    <definedName name="_214B">#REF!</definedName>
    <definedName name="lt">#REF!</definedName>
    <definedName localSheetId="1" name="_pr66">#REF!</definedName>
    <definedName localSheetId="1" name="___pr56">#REF!</definedName>
    <definedName localSheetId="1" name="_134A">#REF!</definedName>
    <definedName name="h">#REF!</definedName>
    <definedName localSheetId="1" name="_MA2">#REF!</definedName>
    <definedName localSheetId="1" name="SHEET6">#REF!</definedName>
    <definedName name="_MA2">#REF!</definedName>
    <definedName localSheetId="1" name="_____pr23">#REF!</definedName>
    <definedName localSheetId="1" name="______pr56">#REF!</definedName>
    <definedName localSheetId="1" name="E">#REF!</definedName>
    <definedName name="___COM19">#REF!</definedName>
    <definedName localSheetId="1" name="____TOP7">#REF!</definedName>
    <definedName name="Torres">#REF!</definedName>
    <definedName name="______pr63">#REF!</definedName>
    <definedName localSheetId="1" name="______pr65">#REF!</definedName>
    <definedName name="_1">#REF!</definedName>
    <definedName localSheetId="1" name="Válvulas">#REF!</definedName>
    <definedName name="___pr57">#REF!</definedName>
    <definedName name="____COM14">#REF!</definedName>
    <definedName name="MJU">#REF!</definedName>
    <definedName name="anexo9">#REF!</definedName>
    <definedName localSheetId="1" name="______pr19">#REF!</definedName>
    <definedName name="__pr30">#REF!</definedName>
    <definedName localSheetId="1" name="ghghy">#REF!</definedName>
    <definedName name="MESES">#REF!</definedName>
    <definedName localSheetId="1" name="A_impresión_IM">#REF!</definedName>
    <definedName name="______PJ50">#REF!</definedName>
    <definedName localSheetId="1" name="K8F2">#REF!</definedName>
    <definedName localSheetId="1" name="_182B">#REF!</definedName>
    <definedName name="TOT">#REF!</definedName>
    <definedName name="GRS_ON_HUIL">#REF!</definedName>
    <definedName localSheetId="1" name="_COM5">#REF!</definedName>
    <definedName name="ITEM3">#REF!</definedName>
    <definedName localSheetId="1" name="_196B">#REF!</definedName>
    <definedName name="lame">#REF!</definedName>
    <definedName name="______pr58">#REF!</definedName>
    <definedName name="Excel_BuiltIn_Print_Area_3">#REF!</definedName>
    <definedName localSheetId="1" name="_243A">#REF!</definedName>
    <definedName localSheetId="1" name="MARCO_H">#REF!</definedName>
    <definedName localSheetId="1" name="___pj51">#REF!</definedName>
    <definedName localSheetId="1" name="_4235B">#REF!</definedName>
    <definedName localSheetId="1" name="__pr46">#REF!</definedName>
    <definedName name="_4298B">#REF!</definedName>
    <definedName localSheetId="1" name="____pr05">#REF!</definedName>
    <definedName localSheetId="1" name="_191A">#REF!</definedName>
    <definedName name="_1ane_o10">#REF!</definedName>
    <definedName localSheetId="1" name="data53">#REF!</definedName>
    <definedName localSheetId="1" name="_153B">#REF!</definedName>
    <definedName localSheetId="1" name="_pr07">#REF!</definedName>
    <definedName name="_num3">#REF!</definedName>
    <definedName localSheetId="1" name="_4243A">#REF!</definedName>
    <definedName localSheetId="1" name="____LEY80">#REF!</definedName>
    <definedName name="Pwfd">#REF!</definedName>
    <definedName localSheetId="1" name="APU221.1">#REF!</definedName>
    <definedName localSheetId="1" name="_202B">#REF!</definedName>
    <definedName name="_192B">#REF!</definedName>
    <definedName name="___pr34">#REF!</definedName>
    <definedName localSheetId="1" name="_165B">#REF!</definedName>
    <definedName name="EMULSION">#REF!</definedName>
    <definedName name="____COM7">#REF!</definedName>
    <definedName localSheetId="1" name="_4221A">#REF!</definedName>
    <definedName localSheetId="1" name="data15">#REF!</definedName>
    <definedName localSheetId="1" name="costo2">#REF!</definedName>
    <definedName name="_223B">#REF!</definedName>
    <definedName localSheetId="1" name="_____pr38">#REF!</definedName>
    <definedName localSheetId="1" name="item610.2">#REF!</definedName>
    <definedName localSheetId="1" name="mono">#REF!</definedName>
    <definedName name="__TOP3">#REF!</definedName>
    <definedName localSheetId="1" name="VVV">#REF!</definedName>
    <definedName localSheetId="1" name="I">#REF!</definedName>
    <definedName name="Programa">#REF!</definedName>
    <definedName name="Basica_Centro_costo_2001">#REF!</definedName>
    <definedName localSheetId="1" name="___pr70">#REF!</definedName>
    <definedName localSheetId="1" name="Tax">#REF!</definedName>
    <definedName localSheetId="1" name="K2F2">#REF!</definedName>
    <definedName localSheetId="1" name="_____pr19">#REF!</definedName>
    <definedName localSheetId="1" name="fdwssf">#REF!</definedName>
    <definedName name="_253A">#REF!</definedName>
    <definedName localSheetId="1" name="SHEET12">#REF!</definedName>
    <definedName name="SHEET5">#REF!</definedName>
    <definedName localSheetId="1" name="_pr37">#REF!</definedName>
    <definedName localSheetId="1" name="____pr54">#REF!</definedName>
    <definedName name="ACT_CONT">#REF!</definedName>
    <definedName name="_210B">#REF!</definedName>
    <definedName localSheetId="1" name="_167A">#REF!</definedName>
    <definedName name="_pr60">#REF!</definedName>
    <definedName name="______pr56">#REF!</definedName>
    <definedName localSheetId="1" name="TOTSHE10">#REF!</definedName>
    <definedName name="_4240B">#REF!</definedName>
    <definedName name="___pr11">#REF!</definedName>
    <definedName name="_212B">#REF!</definedName>
    <definedName name="data45">#REF!</definedName>
    <definedName name="_____pr30">#REF!</definedName>
    <definedName name="_4201B">#REF!</definedName>
    <definedName name="_____pr58">#REF!</definedName>
    <definedName localSheetId="1" name="ksogtk">#REF!</definedName>
    <definedName localSheetId="1" name="MESES">#REF!</definedName>
    <definedName localSheetId="1" name="PRE">#REF!</definedName>
    <definedName name="PPtoNorte">#REF!</definedName>
    <definedName localSheetId="1" name="___MA2">#REF!</definedName>
    <definedName localSheetId="1" name="______pr17">#REF!</definedName>
    <definedName name="_num9">#REF!</definedName>
    <definedName localSheetId="1" name="PeriodoRepagoCCP">#REF!</definedName>
    <definedName localSheetId="1" name="WAGE_RATE">#REF!</definedName>
    <definedName name="PeriodoRepago">#REF!</definedName>
    <definedName name="__COM1">#REF!</definedName>
    <definedName localSheetId="1" name="___TOP2">#REF!</definedName>
    <definedName name="_4243A">#REF!</definedName>
    <definedName name="_TOP4">#REF!</definedName>
    <definedName name="Tax">#REF!</definedName>
    <definedName localSheetId="1" name="Codigos">#REF!</definedName>
    <definedName localSheetId="1" name="data36">#REF!</definedName>
    <definedName name="____pr19">#REF!</definedName>
    <definedName localSheetId="1" name="CARGA">#REF!</definedName>
    <definedName localSheetId="1" name="ESPECIFICACION">#REF!</definedName>
    <definedName localSheetId="1" name="_4298A">#REF!</definedName>
    <definedName name="_____pr55">#REF!</definedName>
    <definedName localSheetId="1" name="_EST11">#REF!</definedName>
    <definedName name="apaiy">#REF!</definedName>
    <definedName localSheetId="1" name="_173B">#REF!</definedName>
    <definedName localSheetId="0" name="solver_rhs1">'PRESUPUESTO OFICIAL (SEDE ADM.)'!$K$72</definedName>
    <definedName name="_185B">#REF!</definedName>
    <definedName localSheetId="1" name="RES">#REF!</definedName>
    <definedName name="_170B">#REF!</definedName>
    <definedName localSheetId="1" name="Pwfd">#REF!</definedName>
    <definedName name="SS">#REF!</definedName>
    <definedName localSheetId="1" name="___COM2">#REF!</definedName>
    <definedName localSheetId="1" name="materiales1">#REF!</definedName>
    <definedName localSheetId="1" name="TOTSHE16">#REF!</definedName>
    <definedName localSheetId="1" name="__COM5">#REF!</definedName>
    <definedName localSheetId="1" name="TtCD">#REF!</definedName>
    <definedName localSheetId="1" name="_291A">#REF!</definedName>
    <definedName name="______pr22">#REF!</definedName>
    <definedName name="____pr04">#REF!</definedName>
    <definedName localSheetId="1" name="COPIA2">#REF!</definedName>
    <definedName name="__ref4">#REF!</definedName>
    <definedName name="datos">#REF!</definedName>
    <definedName name="____pr65">#REF!</definedName>
    <definedName name="_____pr56">#REF!</definedName>
    <definedName localSheetId="1" name="_130A">#REF!</definedName>
    <definedName localSheetId="1" name="DBASE3">#REF!</definedName>
    <definedName name="__COM19">#REF!</definedName>
    <definedName localSheetId="1" name="UN_PRI">#REF!</definedName>
    <definedName localSheetId="1" name="item600.1">#REF!</definedName>
    <definedName localSheetId="1" name="_COM4">#REF!</definedName>
    <definedName name="___pr23">#REF!</definedName>
    <definedName localSheetId="1" name="_____pr34">#REF!</definedName>
    <definedName localSheetId="1" name="SUP_VPR_GEC">#REF!</definedName>
    <definedName name="___pr21">#REF!</definedName>
    <definedName localSheetId="1" name="data25">#REF!</definedName>
    <definedName name="TOTSHE26">#REF!</definedName>
    <definedName localSheetId="1" name="GERENCIA">#REF!</definedName>
    <definedName localSheetId="1" name="K11ALO">#REF!</definedName>
    <definedName localSheetId="1" name="_4234A">#REF!</definedName>
    <definedName localSheetId="1" name="_TOT1">#REF!</definedName>
    <definedName name="Rs">#REF!</definedName>
    <definedName localSheetId="1" name="º1">#REF!</definedName>
    <definedName name="_____pr36">#REF!</definedName>
    <definedName name="______pr59">#REF!</definedName>
    <definedName name="DBASE1">#REF!</definedName>
    <definedName name="WSX">#REF!</definedName>
    <definedName localSheetId="1" name="data55">#REF!</definedName>
    <definedName localSheetId="1" name="TITLE">#REF!</definedName>
    <definedName name="_____pr62">#REF!</definedName>
    <definedName localSheetId="1" name="_4290A">#REF!</definedName>
    <definedName name="K11ALO">#REF!</definedName>
    <definedName name="_pr06">#REF!</definedName>
    <definedName localSheetId="1" name="_293B">#REF!</definedName>
    <definedName localSheetId="1" name="_180A">#REF!</definedName>
    <definedName localSheetId="1" name="Tasa">#REF!</definedName>
    <definedName localSheetId="1" name="__TOP10">#REF!</definedName>
    <definedName name="ESA">#REF!</definedName>
    <definedName localSheetId="1" name="ValorEjecutado">#REF!</definedName>
    <definedName name="____pr31">#REF!</definedName>
    <definedName name="YT">#REF!</definedName>
    <definedName name="InvDol5">#REF!</definedName>
    <definedName name="______pr18">#REF!</definedName>
    <definedName localSheetId="1" name="_IMP1">#REF!</definedName>
    <definedName name="Requerimiento">#REF!</definedName>
    <definedName localSheetId="1" name="____TOP3">#REF!</definedName>
    <definedName localSheetId="1" name="_190A">#REF!</definedName>
    <definedName localSheetId="1" name="____pr06">#REF!</definedName>
    <definedName localSheetId="1" name="ACT_COMP2">#REF!</definedName>
    <definedName localSheetId="1" name="_____pr39">#REF!</definedName>
    <definedName localSheetId="1" name="blReferenciaInforme">#REF!</definedName>
    <definedName name="_4232A">#REF!</definedName>
    <definedName name="TARIFA">#REF!</definedName>
    <definedName name="_4210A">#REF!</definedName>
    <definedName name="GERENCIA">#REF!</definedName>
    <definedName name="GERENCIA2">#REF!</definedName>
    <definedName name="______pr48">#REF!</definedName>
    <definedName localSheetId="1" name="_LEY80">#REF!</definedName>
    <definedName localSheetId="1" name="FIBER">#REF!</definedName>
    <definedName localSheetId="1" name="____pr15">#REF!</definedName>
    <definedName localSheetId="1" name="___pr64">#REF!</definedName>
    <definedName localSheetId="1" name="GRM_ON_DMARES">#REF!</definedName>
    <definedName localSheetId="1" name="_TOP6">#REF!</definedName>
    <definedName localSheetId="1" name="_292A">#REF!</definedName>
    <definedName localSheetId="1" name="_pr18">#REF!</definedName>
    <definedName name="Transmisores">#REF!</definedName>
    <definedName localSheetId="1" name="_pj51">#REF!</definedName>
    <definedName name="___COM16">#REF!</definedName>
    <definedName name="_EXC12">#REF!</definedName>
    <definedName localSheetId="1" name="_164B">#REF!</definedName>
    <definedName localSheetId="1" name="_224A">#REF!</definedName>
    <definedName name="K0F1">#REF!</definedName>
    <definedName localSheetId="1" name="AREA">#REF!</definedName>
    <definedName name="blHoraPerObraInf">#REF!</definedName>
    <definedName localSheetId="1" name="__pr26">#REF!</definedName>
    <definedName localSheetId="1" name="__Cod1">#REF!</definedName>
    <definedName name="_pr23">#REF!</definedName>
    <definedName localSheetId="1" name="data4">#REF!</definedName>
    <definedName name="_________PJ50">#REF!</definedName>
    <definedName localSheetId="1" name="___pr39">#REF!</definedName>
    <definedName localSheetId="1" name="XXXX">#REF!</definedName>
    <definedName name="DETAIL">#REF!</definedName>
    <definedName name="_pr38">#REF!</definedName>
    <definedName localSheetId="1" name="CajDol7">#REF!</definedName>
    <definedName name="______pr11">#REF!</definedName>
    <definedName localSheetId="1" name="______pr68">#REF!</definedName>
    <definedName localSheetId="1" name="DANODOF">#REF!</definedName>
    <definedName localSheetId="1" name="NombreVicepresidencia">#REF!</definedName>
    <definedName localSheetId="1" name="TasaCCP">#REF!</definedName>
    <definedName localSheetId="1" name="_244A">#REF!</definedName>
    <definedName name="RFV">#REF!</definedName>
    <definedName localSheetId="1" name="____COM9">#REF!</definedName>
    <definedName localSheetId="1" name="_pr33">#REF!</definedName>
    <definedName name="wedw">#REF!</definedName>
    <definedName localSheetId="1" name="_____pr36">#REF!</definedName>
    <definedName localSheetId="1" name="______pr63">#REF!</definedName>
    <definedName localSheetId="1" name="TOTSHE22">#REF!</definedName>
    <definedName localSheetId="1" name="_126A">#REF!</definedName>
    <definedName localSheetId="1" name="SBS">#REF!</definedName>
    <definedName name="_260B">#REF!</definedName>
    <definedName localSheetId="1" name="____pr29">#REF!</definedName>
    <definedName localSheetId="1" name="DCorriente">#REF!</definedName>
    <definedName localSheetId="1" name="__pr28">#REF!</definedName>
    <definedName localSheetId="1" name="CajDol12">#REF!</definedName>
    <definedName localSheetId="1" name="XX">#REF!</definedName>
    <definedName name="INC">#REF!</definedName>
    <definedName name="item610.2">#REF!</definedName>
    <definedName name="Equipos">#REF!</definedName>
    <definedName name="_pr55">#REF!</definedName>
    <definedName name="_COM14">#REF!</definedName>
    <definedName name="_120A">#REF!</definedName>
    <definedName name="Mi_Salida">#REF!</definedName>
    <definedName localSheetId="1" name="_205A">#REF!</definedName>
    <definedName name="__TOP6">#REF!</definedName>
    <definedName localSheetId="1" name="_____pr32">#REF!</definedName>
    <definedName name="Ch">#REF!</definedName>
    <definedName name="BGT">#REF!</definedName>
    <definedName localSheetId="1" name="_152A">#REF!</definedName>
    <definedName name="____COM2">#REF!</definedName>
    <definedName localSheetId="1" name="data24">#REF!</definedName>
    <definedName localSheetId="1" name="SS_AVG_SIZE">#REF!</definedName>
    <definedName name="_pr24">#REF!</definedName>
    <definedName name="Excel_BuiltIn_Print_Titles_18">#REF!</definedName>
    <definedName localSheetId="1" name="_____pr10">#REF!</definedName>
    <definedName name="ARANCEL">#REF!</definedName>
    <definedName localSheetId="1" name="PROCESO">#REF!</definedName>
    <definedName localSheetId="1" name="______pr01">#REF!</definedName>
    <definedName localSheetId="1" name="anex7">#REF!</definedName>
    <definedName localSheetId="1" name="VIA">#REF!</definedName>
    <definedName localSheetId="1" name="STRESS_RELIEVIN">#REF!</definedName>
    <definedName localSheetId="1" name="_pr64">#REF!</definedName>
    <definedName localSheetId="1" name="___pr28">#REF!</definedName>
    <definedName localSheetId="1" name="INTERMEDIA_I">#REF!</definedName>
    <definedName localSheetId="1" name="_130B">#REF!</definedName>
    <definedName localSheetId="1" name="MontoVigenciasA1">#REF!</definedName>
    <definedName name="EMPLEADO">#REF!</definedName>
    <definedName localSheetId="1" name="_pr19">#REF!</definedName>
    <definedName localSheetId="1" name="D_1">#REF!</definedName>
    <definedName name="______pr17">#REF!</definedName>
    <definedName localSheetId="1" name="Scheduled_Interest_Rate">#REF!</definedName>
    <definedName localSheetId="1" name="datos">#REF!</definedName>
    <definedName name="__pj51">#REF!</definedName>
    <definedName localSheetId="1" name="anexo5">#REF!</definedName>
    <definedName name="_SUM1">#REF!</definedName>
    <definedName localSheetId="1" name="SHEET26">#REF!</definedName>
    <definedName localSheetId="1" name="__num9">#REF!</definedName>
    <definedName localSheetId="1" name="YHN">#REF!</definedName>
    <definedName localSheetId="1" name="_EXC8">#REF!</definedName>
    <definedName localSheetId="1" name="data56">#REF!</definedName>
    <definedName name="auto123">#REF!</definedName>
    <definedName localSheetId="1" name="_pr29">#REF!</definedName>
    <definedName localSheetId="1" name="BLPH1">#REF!</definedName>
    <definedName name="PRE">#REF!</definedName>
    <definedName name="__Cod1">#REF!</definedName>
    <definedName localSheetId="1" name="blHoraEqInf2">#REF!</definedName>
    <definedName name="item610.1">#REF!</definedName>
    <definedName localSheetId="1" name="___pr20">#REF!</definedName>
    <definedName name="___VPR2">#REF!</definedName>
    <definedName localSheetId="1" name="__pr66">#REF!</definedName>
    <definedName name="Excel_BuiltIn_Print_Titles_16">#REF!</definedName>
    <definedName localSheetId="1" name="___pr46">#REF!</definedName>
    <definedName localSheetId="1" name="K10ALO">#REF!</definedName>
    <definedName localSheetId="1" name="Meta3">#REF!</definedName>
    <definedName localSheetId="1" name="demanto">#REF!</definedName>
    <definedName name="THP">#REF!</definedName>
    <definedName localSheetId="1" name="__pr67">#REF!</definedName>
    <definedName name="______pr05">#REF!</definedName>
    <definedName name="_4246B">#REF!</definedName>
    <definedName localSheetId="1" name="_pr56">#REF!</definedName>
    <definedName localSheetId="1" name="_220A">#REF!</definedName>
    <definedName name="_4202A">#REF!</definedName>
    <definedName name="_____pr21">#REF!</definedName>
    <definedName name="______pr47">#REF!</definedName>
    <definedName localSheetId="1" name="___pr09">#REF!</definedName>
    <definedName name="_pr05">#REF!</definedName>
    <definedName localSheetId="1" name="Geotex">#REF!</definedName>
    <definedName name="_pr34">#REF!</definedName>
    <definedName localSheetId="1" name="__pr04">#REF!</definedName>
    <definedName name="_EST7">#REF!</definedName>
    <definedName localSheetId="1" name="__TOP6">#REF!</definedName>
    <definedName name="MontoVigenciasA5">#REF!</definedName>
    <definedName name="_220B">#REF!</definedName>
    <definedName name="pkwsem">#REF!</definedName>
    <definedName localSheetId="1" name="G.Eo">#REF!</definedName>
    <definedName name="item640.3">#REF!</definedName>
    <definedName localSheetId="1" name="blNombreArchivo">#REF!</definedName>
    <definedName name="valor2">#REF!</definedName>
    <definedName localSheetId="1" name="_____pr62">#REF!</definedName>
    <definedName name="blEqClaseInf2">#REF!</definedName>
    <definedName localSheetId="1" name="GMM_ON_DMARES">#REF!</definedName>
    <definedName name="_EST8">#REF!</definedName>
    <definedName localSheetId="1" name="______pr49">#REF!</definedName>
    <definedName name="dt">#REF!</definedName>
    <definedName localSheetId="1" name="GENERAL1">#REF!</definedName>
    <definedName localSheetId="1" name="_213B">#REF!</definedName>
    <definedName name="_184A">#REF!</definedName>
    <definedName name="___key3">#REF!</definedName>
    <definedName name="H_pump">#REF!</definedName>
    <definedName name="_4255B">#REF!</definedName>
    <definedName name="CajDol8">#REF!</definedName>
    <definedName name="XX">#REF!</definedName>
    <definedName name="_____pr12">#REF!</definedName>
    <definedName localSheetId="1" name="_271A">#REF!</definedName>
    <definedName name="______pr19">#REF!</definedName>
    <definedName name="INDICE">#REF!</definedName>
    <definedName localSheetId="1" name="__TOP3">#REF!</definedName>
    <definedName name="aida1">#REF!</definedName>
    <definedName localSheetId="1" name="_151B">#REF!</definedName>
    <definedName localSheetId="1" name="____pr16">#REF!</definedName>
    <definedName localSheetId="1" name="TUBERIA">#REF!</definedName>
    <definedName name="_tc1">#REF!</definedName>
    <definedName localSheetId="1" name="_251B">#REF!</definedName>
    <definedName name="_____pr11">#REF!</definedName>
    <definedName localSheetId="1" name="_TOP10">#REF!</definedName>
    <definedName name="data33">#REF!</definedName>
    <definedName name="item710.2">#REF!</definedName>
    <definedName name="___COM10">#REF!</definedName>
    <definedName localSheetId="1" name="__TOT1">#REF!</definedName>
    <definedName name="_282B">#REF!</definedName>
    <definedName localSheetId="1" name="ITEM1">#REF!</definedName>
    <definedName name="TEMA1">#REF!</definedName>
    <definedName localSheetId="1" name="BDD">#REF!</definedName>
    <definedName localSheetId="1" name="_911A">#REF!</definedName>
    <definedName localSheetId="1" name="______pr08">#REF!</definedName>
    <definedName localSheetId="1" name="K5F1">#REF!</definedName>
    <definedName localSheetId="1" name="_pr51">#REF!</definedName>
    <definedName localSheetId="1" name="___COM1">#REF!</definedName>
    <definedName localSheetId="1" name="_EST17">#REF!</definedName>
    <definedName localSheetId="1" name="_4232A">#REF!</definedName>
    <definedName localSheetId="1" name="____COM8">#REF!</definedName>
    <definedName name="St">#REF!</definedName>
    <definedName localSheetId="1" name="MaterialTub">#REF!</definedName>
    <definedName name="VPR">#REF!</definedName>
    <definedName name="C._C.">#REF!</definedName>
    <definedName localSheetId="1" name="_4240B">#REF!</definedName>
    <definedName name="__pr50">#REF!</definedName>
    <definedName name="____pr59">#REF!</definedName>
    <definedName localSheetId="1" name="_IPC2002">#REF!</definedName>
    <definedName name="__pr07">#REF!</definedName>
    <definedName name="resufi1">#REF!</definedName>
    <definedName name="__pr72">#REF!</definedName>
    <definedName name="Bombas">#REF!</definedName>
    <definedName localSheetId="1" name="_EST7">#REF!</definedName>
    <definedName name="inf">#REF!</definedName>
    <definedName name="__pr16">#REF!</definedName>
    <definedName name="Compresores">#REF!</definedName>
    <definedName name="TEMAS_PACC">#REF!</definedName>
    <definedName name="data51">#REF!</definedName>
    <definedName name="__pr11">#REF!</definedName>
    <definedName localSheetId="1" name="__pr31">#REF!</definedName>
    <definedName name="jkl">#REF!</definedName>
    <definedName localSheetId="1" name="___pr15">#REF!</definedName>
    <definedName localSheetId="1" name="Ig">#REF!</definedName>
    <definedName name="blCantidades">#REF!</definedName>
    <definedName localSheetId="1" name="_281A">#REF!</definedName>
    <definedName localSheetId="1" name="DEP_VPR_NA">#REF!</definedName>
    <definedName name="_151B">#REF!</definedName>
    <definedName localSheetId="1" name="Q">#REF!</definedName>
    <definedName name="CS_WELDING">#REF!</definedName>
    <definedName name="SHEET2">#REF!</definedName>
    <definedName name="_TOP8">#REF!</definedName>
    <definedName name="_4212A">#REF!</definedName>
    <definedName localSheetId="1" name="data20">#REF!</definedName>
    <definedName name="_FC">#REF!</definedName>
    <definedName localSheetId="1" name="_COM1">#REF!</definedName>
    <definedName name="_pr27">#REF!</definedName>
    <definedName name="___pr07">#REF!</definedName>
    <definedName name="___COM14">#REF!</definedName>
    <definedName localSheetId="1" name="Loan_Start">#REF!</definedName>
    <definedName name="DBASE3">#REF!</definedName>
    <definedName localSheetId="1" name="TASA_DE_CAMBIO">#REF!</definedName>
    <definedName name="data44">#REF!</definedName>
    <definedName name="_pr21">#REF!</definedName>
    <definedName localSheetId="1" name="_4234B">#REF!</definedName>
    <definedName name="Tipoproceso">#REF!</definedName>
    <definedName localSheetId="1" name="GRAF3">#REF!</definedName>
    <definedName name="_____pr57">#REF!</definedName>
    <definedName name="_264A">#REF!</definedName>
    <definedName name="TABLA">#REF!</definedName>
    <definedName localSheetId="1" name="_222B">#REF!</definedName>
    <definedName name="___pr40">#REF!</definedName>
    <definedName name="CARGA">#REF!</definedName>
    <definedName localSheetId="1" name="DESCUNMI">#REF!</definedName>
    <definedName name="_____pr47">#REF!</definedName>
    <definedName name="item630.7">#REF!</definedName>
    <definedName localSheetId="1" name="popu">#REF!</definedName>
    <definedName localSheetId="1" name="___COM4">#REF!</definedName>
    <definedName name="______pr26">#REF!</definedName>
    <definedName localSheetId="1" name="Basica_Facturacion_2001">#REF!</definedName>
    <definedName localSheetId="1" name="_125A">#REF!</definedName>
    <definedName name="data8">#REF!</definedName>
    <definedName localSheetId="1" name="item661">#REF!</definedName>
    <definedName name="___pr44">#REF!</definedName>
    <definedName name="lb">#REF!</definedName>
    <definedName localSheetId="1" name="GTO_INVEST">#REF!</definedName>
    <definedName localSheetId="1" name="__TOP4">#REF!</definedName>
    <definedName name="MOD">#REF!</definedName>
    <definedName localSheetId="1" name="_pr50">#REF!</definedName>
    <definedName name="___pr63">#REF!</definedName>
    <definedName name="anexo12">#REF!</definedName>
    <definedName name="ESE">#REF!</definedName>
    <definedName localSheetId="1" name="_____pr43">#REF!</definedName>
    <definedName localSheetId="1" name="CRIT_CHICHI1">#REF!</definedName>
    <definedName name="INCR._PRODC.">#REF!</definedName>
    <definedName name="IL">#REF!</definedName>
    <definedName localSheetId="1" name="_pr48">#REF!</definedName>
    <definedName name="TOTSHE7">#REF!</definedName>
    <definedName localSheetId="1" name="_222A">#REF!</definedName>
    <definedName localSheetId="1" name="_181B">#REF!</definedName>
    <definedName localSheetId="1" name="_266B">#REF!</definedName>
    <definedName localSheetId="1" name="______pr69">#REF!</definedName>
    <definedName localSheetId="1" name="_171B">#REF!</definedName>
    <definedName localSheetId="1" name="ESTA">#REF!</definedName>
    <definedName localSheetId="1" name="_pr28">#REF!</definedName>
    <definedName localSheetId="1" name="_pr16">#REF!</definedName>
    <definedName name="___pr05">#REF!</definedName>
    <definedName localSheetId="1" name="K8ALO">#REF!</definedName>
    <definedName name="VPNCCP">#REF!</definedName>
    <definedName name="______pr13">#REF!</definedName>
    <definedName localSheetId="1" name="VigenciaDolares">#REF!</definedName>
    <definedName name="_EST1">#REF!</definedName>
    <definedName localSheetId="1" name="_pr04">#REF!</definedName>
    <definedName name="____pr29">#REF!</definedName>
    <definedName localSheetId="1" name="auto1">#REF!</definedName>
    <definedName name="data59">#REF!</definedName>
    <definedName localSheetId="1" name="ITEM2">#REF!</definedName>
    <definedName name="___pr72">#REF!</definedName>
    <definedName name="Informe_semanal">#REF!</definedName>
    <definedName localSheetId="1" name="_EXC1">#REF!</definedName>
    <definedName name="___COM12">#REF!</definedName>
    <definedName localSheetId="1" name="_pr44">#REF!</definedName>
    <definedName name="data36">#REF!</definedName>
    <definedName name="formularioCantidades">#REF!</definedName>
    <definedName name="_EXC5">#REF!</definedName>
    <definedName localSheetId="1" name="_____pr59">#REF!</definedName>
    <definedName name="TtCD">#REF!</definedName>
    <definedName localSheetId="1" name="IL">#REF!</definedName>
    <definedName localSheetId="1" name="TABLEPRI">#REF!</definedName>
    <definedName localSheetId="1" name="CodigoInversion">#REF!</definedName>
    <definedName name="APU221.1">#REF!</definedName>
    <definedName localSheetId="1" name="DANODO">#REF!</definedName>
    <definedName localSheetId="1" name="__pr17">#REF!</definedName>
    <definedName name="Areatotal">#REF!</definedName>
    <definedName name="___pr52">#REF!</definedName>
    <definedName localSheetId="1" name="_4298B">#REF!</definedName>
    <definedName localSheetId="1" name="___pr01">#REF!</definedName>
    <definedName localSheetId="1" name="anexo3">#REF!</definedName>
    <definedName name="Wcut">#REF!</definedName>
    <definedName localSheetId="1" name="CajDol1">#REF!</definedName>
    <definedName name="__pr21">#REF!</definedName>
    <definedName name="SOLD._6_">#REF!</definedName>
    <definedName name="K4F2">#REF!</definedName>
    <definedName localSheetId="1" name="______pr13">#REF!</definedName>
    <definedName name="_pr66">#REF!</definedName>
    <definedName localSheetId="1" name="blEqTiemiInf2">#REF!</definedName>
    <definedName localSheetId="1" name="TOTSHE5">#REF!</definedName>
    <definedName name="K1F2">#REF!</definedName>
    <definedName localSheetId="1" name="_____pr53">#REF!</definedName>
    <definedName localSheetId="1" name="_4270A">#REF!</definedName>
    <definedName localSheetId="1" name="__num10">#REF!</definedName>
    <definedName localSheetId="1" name="_pr72">#REF!</definedName>
    <definedName localSheetId="1" name="__pr49">#REF!</definedName>
    <definedName localSheetId="1" name="_215B">#REF!</definedName>
    <definedName localSheetId="1" name="BREAKER">#REF!</definedName>
    <definedName localSheetId="1" name="__pr20">#REF!</definedName>
    <definedName name="Total_Interest">#REF!</definedName>
    <definedName localSheetId="1" name="INGENIERIA1">#REF!</definedName>
    <definedName localSheetId="1" name="___key3">#REF!</definedName>
    <definedName localSheetId="1" name="_____pr57">#REF!</definedName>
    <definedName localSheetId="1" name="Scheduled_Monthly_Payment">#REF!</definedName>
    <definedName localSheetId="1" name="__pr06">#REF!</definedName>
    <definedName localSheetId="1" name="InvDol7">#REF!</definedName>
    <definedName name="fi">#REF!</definedName>
    <definedName name="_922A">#REF!</definedName>
    <definedName localSheetId="1" name="__pr59">#REF!</definedName>
    <definedName localSheetId="1" name="_Key1">#REF!</definedName>
    <definedName name="Meta2">#REF!</definedName>
    <definedName name="FIBER">#REF!</definedName>
    <definedName localSheetId="1" name="__pr55">#REF!</definedName>
    <definedName name="precio2">#REF!</definedName>
    <definedName name="data35">#REF!</definedName>
    <definedName name="data40">#REF!</definedName>
    <definedName localSheetId="1" name="VPNInversion">#REF!</definedName>
    <definedName name="titu">#REF!</definedName>
    <definedName localSheetId="1" name="CAPAC._HSE">#REF!</definedName>
    <definedName localSheetId="1" name="IOU">#REF!</definedName>
    <definedName name="__pr62">#REF!</definedName>
    <definedName localSheetId="1" name="___TOP8">#REF!</definedName>
    <definedName localSheetId="1" name="data22">#REF!</definedName>
    <definedName localSheetId="1" name="_____pr40">#REF!</definedName>
    <definedName name="_293A">#REF!</definedName>
    <definedName name="cs">#REF!</definedName>
    <definedName localSheetId="1" name="VALOR3">#REF!</definedName>
    <definedName localSheetId="1" name="VPR_COMBUS">#REF!</definedName>
    <definedName localSheetId="1" name="_____pr60">#REF!</definedName>
    <definedName name="ZONA4">#REF!</definedName>
    <definedName localSheetId="1" name="Excel_BuiltIn_Print_Titles_3">#REF!</definedName>
    <definedName name="_261A">#REF!</definedName>
    <definedName name="AREA">#REF!</definedName>
    <definedName localSheetId="1" name="InvDol2">#REF!</definedName>
    <definedName localSheetId="1" name="TipoPro">#REF!</definedName>
    <definedName name="__pr53">#REF!</definedName>
    <definedName localSheetId="1" name="tc">#REF!</definedName>
    <definedName name="_COM19">#REF!</definedName>
    <definedName localSheetId="1" name="Rates">#REF!</definedName>
    <definedName localSheetId="1" name="CCT">#REF!</definedName>
    <definedName localSheetId="1" name="GRS_ON_HUIL">#REF!</definedName>
    <definedName name="MontoVigenciasA1">#REF!</definedName>
    <definedName name="Num_Pmt_Per_Year">#REF!</definedName>
    <definedName name="_____pr05">#REF!</definedName>
    <definedName name="____pr58">#REF!</definedName>
    <definedName localSheetId="1" name="____pr20">#REF!</definedName>
    <definedName localSheetId="1" name="Data">#REF!</definedName>
    <definedName localSheetId="1" name="_________PJ50">#REF!</definedName>
    <definedName name="_SUM2">#REF!</definedName>
    <definedName name="_____pr59">#REF!</definedName>
    <definedName localSheetId="1" name="OD">#REF!</definedName>
    <definedName name="Piscinas">#REF!</definedName>
    <definedName localSheetId="1" name="Proponente">#REF!</definedName>
    <definedName localSheetId="1" name="_224B">#REF!</definedName>
    <definedName name="_4251A">#REF!</definedName>
    <definedName localSheetId="1" name="_116B">#REF!</definedName>
    <definedName localSheetId="1" name="data39">#REF!</definedName>
    <definedName name="__pr67">#REF!</definedName>
    <definedName name="_EST5">#REF!</definedName>
    <definedName name="_EST10">#REF!</definedName>
    <definedName name="__num3">#REF!</definedName>
    <definedName name="___TOP6">#REF!</definedName>
    <definedName localSheetId="1" name="____pr22">#REF!</definedName>
    <definedName name="_____pr08">#REF!</definedName>
    <definedName name="Excel_BuiltIn_Print_Titles_3">#REF!</definedName>
    <definedName name="_____pr68">#REF!</definedName>
    <definedName name="_182B">#REF!</definedName>
    <definedName name="______pr60">#REF!</definedName>
    <definedName name="data42">#REF!</definedName>
    <definedName name="_193B">#REF!</definedName>
    <definedName localSheetId="1" name="_4240A">#REF!</definedName>
    <definedName localSheetId="1" name="Títulos_a_imprimir_IM">#REF!</definedName>
    <definedName localSheetId="1" name="___pr08">#REF!</definedName>
    <definedName name="item673.3">#REF!</definedName>
    <definedName name="Dsbcm">#REF!</definedName>
    <definedName localSheetId="1" name="jfç">#REF!</definedName>
    <definedName name="_4262B">#REF!</definedName>
    <definedName name="TOTSHE18">#REF!</definedName>
    <definedName name="Summary">#REF!</definedName>
    <definedName name="TEMA10">#REF!</definedName>
    <definedName name="Ig">#REF!</definedName>
    <definedName name="_152B">#REF!</definedName>
    <definedName localSheetId="1" name="Pd">#REF!</definedName>
    <definedName name="____pr24">#REF!</definedName>
    <definedName name="___pr01">#REF!</definedName>
    <definedName name="_pr36">#REF!</definedName>
    <definedName localSheetId="1" name="____pr33">#REF!</definedName>
    <definedName name="vc">#REF!</definedName>
    <definedName name="diámetroft">#REF!</definedName>
    <definedName name="data4">#REF!</definedName>
    <definedName name="___pr56">#REF!</definedName>
    <definedName name="Requerimientos">#REF!</definedName>
    <definedName name="Cableado">#REF!</definedName>
    <definedName localSheetId="1" name="kjj">#REF!</definedName>
    <definedName name="_TOP2">#REF!</definedName>
    <definedName localSheetId="1" name="LOCALIZACION_Y_REPLANTEO">#REF!</definedName>
    <definedName name="PlazoAIU">#REF!</definedName>
    <definedName name="_291B">#REF!</definedName>
    <definedName name="BQ">#REF!</definedName>
    <definedName name="___pr06">#REF!</definedName>
    <definedName localSheetId="1" name="Diámetro">#REF!</definedName>
    <definedName name="______pr09">#REF!</definedName>
    <definedName name="_____pr51">#REF!</definedName>
    <definedName name="_____pr64">#REF!</definedName>
    <definedName localSheetId="1" name="Fil_Fechas">#REF!</definedName>
    <definedName name="__pr66">#REF!</definedName>
    <definedName name="CajDol5">#REF!</definedName>
    <definedName name="data55">#REF!</definedName>
    <definedName name="_3ane_o10">#REF!</definedName>
    <definedName localSheetId="1" name="pkwsem">#REF!</definedName>
    <definedName localSheetId="1" name="data35">#REF!</definedName>
    <definedName name="___COM17">#REF!</definedName>
    <definedName name="_131A">#REF!</definedName>
    <definedName localSheetId="1" name="___TOP7">#REF!</definedName>
    <definedName name="AIU_1">#REF!</definedName>
    <definedName localSheetId="1" name="_4255A">#REF!</definedName>
    <definedName name="blPerObraTiemInf">#REF!</definedName>
    <definedName name="______pr31">#REF!</definedName>
    <definedName name="ARP">#REF!</definedName>
    <definedName name="__COM15">#REF!</definedName>
    <definedName name="_4232B">#REF!</definedName>
    <definedName localSheetId="1" name="___COM8">#REF!</definedName>
    <definedName localSheetId="1" name="_120B">#REF!</definedName>
    <definedName name="_pr72">#REF!</definedName>
    <definedName name="jfç">#REF!</definedName>
    <definedName name="blPersonalObraInf">#REF!</definedName>
    <definedName localSheetId="1" name="____pr28">#REF!</definedName>
    <definedName name="Proponente">#REF!</definedName>
    <definedName localSheetId="1" name="LAF">#REF!</definedName>
    <definedName localSheetId="1" name="RD">#REF!</definedName>
    <definedName name="_EST9">#REF!</definedName>
    <definedName localSheetId="1" name="_241B">#REF!</definedName>
    <definedName name="Int">#REF!</definedName>
    <definedName localSheetId="1" name="_271B">#REF!</definedName>
    <definedName name="TOTSHE3">#REF!</definedName>
    <definedName localSheetId="1" name="___COM11">#REF!</definedName>
    <definedName name="data57">#REF!</definedName>
    <definedName localSheetId="1" name="_4270B">#REF!</definedName>
    <definedName name="________MA2">#REF!</definedName>
    <definedName localSheetId="1" name="_tc1">#REF!</definedName>
    <definedName localSheetId="1" name="_240B">#REF!</definedName>
    <definedName localSheetId="1" name="Loan_Years">#REF!</definedName>
    <definedName localSheetId="1" name="____pr23">#REF!</definedName>
    <definedName name="__pr61">#REF!</definedName>
    <definedName localSheetId="1" name="_212A">#REF!</definedName>
    <definedName name="___MA2">#REF!</definedName>
    <definedName name="_num10">#REF!</definedName>
    <definedName localSheetId="1" name="TREM">#REF!</definedName>
    <definedName name="CRIT_APIAY">#REF!</definedName>
    <definedName name="aida">#REF!</definedName>
    <definedName localSheetId="1" name="_pr36">#REF!</definedName>
    <definedName localSheetId="1" name="_PW2">#REF!</definedName>
    <definedName name="_4203A">#REF!</definedName>
    <definedName localSheetId="1" name="PIP">#REF!</definedName>
    <definedName localSheetId="1" name="RSS">#REF!</definedName>
    <definedName localSheetId="1" name="_262A">#REF!</definedName>
    <definedName localSheetId="1" name="____COM13">#REF!</definedName>
    <definedName name="porc">#REF!</definedName>
    <definedName localSheetId="1" name="OUT">#REF!</definedName>
    <definedName name="___pr66">#REF!</definedName>
    <definedName localSheetId="1" name="______pr12">#REF!</definedName>
    <definedName name="Títulos_a_imprimir_IM">#REF!</definedName>
    <definedName name="_266A">#REF!</definedName>
    <definedName localSheetId="1" name="_197B">#REF!</definedName>
    <definedName name="_____pr32">#REF!</definedName>
    <definedName name="______pr66">#REF!</definedName>
    <definedName localSheetId="1" name="______pr21">#REF!</definedName>
    <definedName localSheetId="1" name="vp">#REF!</definedName>
    <definedName name="_211A">#REF!</definedName>
    <definedName name="__TOP4">#REF!</definedName>
    <definedName localSheetId="1" name="_____pr48">#REF!</definedName>
    <definedName name="____pr18">#REF!</definedName>
    <definedName localSheetId="1" name="_key31">#REF!</definedName>
    <definedName localSheetId="1" name="_117A">#REF!</definedName>
    <definedName name="SHEET24">#REF!</definedName>
    <definedName name="INPU">#REF!</definedName>
    <definedName name="_pj51">#REF!</definedName>
    <definedName localSheetId="1" name="Detalle_Reserva">#REF!</definedName>
    <definedName localSheetId="1" name="GRC_ON_GER">#REF!</definedName>
    <definedName name="OTROS1">#REF!</definedName>
    <definedName name="TOTSHE14">#REF!</definedName>
    <definedName localSheetId="1" name="data57">#REF!</definedName>
    <definedName name="_4290B">#REF!</definedName>
    <definedName name="CISNEROS">#REF!</definedName>
    <definedName localSheetId="1" name="_163B">#REF!</definedName>
    <definedName localSheetId="1" name="____COM4">#REF!</definedName>
    <definedName name="_216B">#REF!</definedName>
    <definedName localSheetId="1" name="Trimestre4">#REF!</definedName>
    <definedName localSheetId="1" name="DBASE2">#REF!</definedName>
    <definedName localSheetId="1" name="______PJ50">#REF!</definedName>
    <definedName name="____pr16">#REF!</definedName>
    <definedName localSheetId="1" name="_133B">#REF!</definedName>
    <definedName localSheetId="1" name="data21">#REF!</definedName>
    <definedName name="item730.2">#REF!</definedName>
    <definedName localSheetId="1" name="data2">#REF!</definedName>
    <definedName name="_197B">#REF!</definedName>
    <definedName localSheetId="1" name="_220B">#REF!</definedName>
    <definedName name="DOTACIÓN">#REF!</definedName>
    <definedName localSheetId="1" name="_183A">#REF!</definedName>
    <definedName name="__pr15">#REF!</definedName>
    <definedName name="_251B">#REF!</definedName>
    <definedName name="___pr12">#REF!</definedName>
    <definedName localSheetId="1" name="SEMANA_C3">#REF!</definedName>
    <definedName localSheetId="1" name="_COM6">#REF!</definedName>
    <definedName name="__num6">#REF!</definedName>
    <definedName localSheetId="1" name="____COM16">#REF!</definedName>
    <definedName name="_____pr46">#REF!</definedName>
    <definedName localSheetId="1" name="MICR">#REF!</definedName>
    <definedName name="NOMBRE">#REF!</definedName>
    <definedName name="SHEET23">#REF!</definedName>
    <definedName localSheetId="1" name="____pr14">#REF!</definedName>
    <definedName name="blComentarioInf2">#REF!</definedName>
    <definedName name="___pr15">#REF!</definedName>
    <definedName name="REPXXX">#REF!</definedName>
    <definedName localSheetId="1" name="POCETAS">#REF!</definedName>
    <definedName localSheetId="1" name="_____pr02">#REF!</definedName>
    <definedName localSheetId="1" name="CTE">#REF!</definedName>
    <definedName localSheetId="1" name="VPR_CRUDO">#REF!</definedName>
    <definedName localSheetId="1" name="__pr16">#REF!</definedName>
    <definedName localSheetId="1" name="item630.4">#REF!</definedName>
    <definedName localSheetId="1" name="_182A">#REF!</definedName>
    <definedName name="_____pr25">#REF!</definedName>
    <definedName localSheetId="1" name="_4202B">#REF!</definedName>
    <definedName name="_250A">#REF!</definedName>
    <definedName localSheetId="1" name="_____pr54">#REF!</definedName>
    <definedName name="_pr25">#REF!</definedName>
    <definedName name="____pr28">#REF!</definedName>
    <definedName name="_221A">#REF!</definedName>
    <definedName localSheetId="1" name="OTROS1">#REF!</definedName>
    <definedName name="___TOP9">#REF!</definedName>
    <definedName name="_tax2">#REF!</definedName>
    <definedName localSheetId="1" name="h">#REF!</definedName>
    <definedName name="CajDol6">#REF!</definedName>
    <definedName localSheetId="1" name="INPU">#REF!</definedName>
    <definedName name="____pr23">#REF!</definedName>
    <definedName localSheetId="1" name="blImagen2">#REF!</definedName>
    <definedName localSheetId="1" name="HOJA1">#REF!</definedName>
    <definedName name="____pr36">#REF!</definedName>
    <definedName name="__pr35">#REF!</definedName>
    <definedName name="___COM13">#REF!</definedName>
    <definedName localSheetId="1" name="data11">#REF!</definedName>
    <definedName name="_201B">#REF!</definedName>
    <definedName name="__pr08">#REF!</definedName>
    <definedName name="_pr03">#REF!</definedName>
    <definedName name="_4265A">#REF!</definedName>
    <definedName name="SHEET19">#REF!</definedName>
    <definedName localSheetId="1" name="___pr51">#REF!</definedName>
    <definedName name="TOTSHE13">#REF!</definedName>
    <definedName name="ValorRecursosComprometidos">#REF!</definedName>
    <definedName name="CajDol9">#REF!</definedName>
    <definedName localSheetId="1" name="TUBERIA1">#REF!</definedName>
    <definedName localSheetId="1" name="_151A">#REF!</definedName>
    <definedName name="__pr51">#REF!</definedName>
    <definedName name="______pr54">#REF!</definedName>
    <definedName name="blEqClaseInf1">#REF!</definedName>
    <definedName localSheetId="1" name="_pr11">#REF!</definedName>
    <definedName localSheetId="1" name="U">#REF!</definedName>
    <definedName name="IVA">#REF!</definedName>
    <definedName localSheetId="1" name="_4202A">#REF!</definedName>
    <definedName localSheetId="1" name="__pr01">#REF!</definedName>
    <definedName localSheetId="1" name="ETAPA_PACC">#REF!</definedName>
    <definedName localSheetId="1" name="_4221B">#REF!</definedName>
    <definedName localSheetId="1" name="___TOP1">#REF!</definedName>
    <definedName name="anexů7">#REF!</definedName>
    <definedName localSheetId="1" name="_117B">#REF!</definedName>
    <definedName localSheetId="1" name="____pr44">#REF!</definedName>
    <definedName name="data31">#REF!</definedName>
    <definedName name="CL">#REF!</definedName>
    <definedName name="_284A">#REF!</definedName>
    <definedName localSheetId="1" name="VRP_PETROQ">#REF!</definedName>
    <definedName localSheetId="1" name="_251A">#REF!</definedName>
    <definedName name="_284B">#REF!</definedName>
    <definedName localSheetId="1" name="_194A">#REF!</definedName>
    <definedName localSheetId="1" name="____COM19">#REF!</definedName>
    <definedName localSheetId="1" name="PRIVADO">#REF!</definedName>
    <definedName name="___pr54">#REF!</definedName>
    <definedName name="item210.3">#REF!</definedName>
    <definedName name="resumen">#REF!</definedName>
    <definedName localSheetId="1" name="Unitarios">#REF!</definedName>
    <definedName name="_4212B">#REF!</definedName>
    <definedName localSheetId="1" name="FaseProyecto">#REF!</definedName>
    <definedName name="Macroactividad">#REF!</definedName>
    <definedName localSheetId="1" name="PROCEDIM_SELECC">#REF!</definedName>
    <definedName name="_130B">#REF!</definedName>
    <definedName name="GRUPO13">#REF!</definedName>
    <definedName name="_nrf10">#REF!</definedName>
    <definedName name="___pr59">#REF!</definedName>
    <definedName localSheetId="1" name="______pr40">#REF!</definedName>
    <definedName localSheetId="1" name="PW">#REF!</definedName>
    <definedName localSheetId="1" name="______pr03">#REF!</definedName>
    <definedName localSheetId="1" name="_tax3">#REF!</definedName>
    <definedName localSheetId="1" name="OÑ">#REF!</definedName>
    <definedName name="vp">#REF!</definedName>
    <definedName name="dd">#REF!</definedName>
    <definedName localSheetId="1" name="____pr59">#REF!</definedName>
    <definedName localSheetId="1" name="Summary">#REF!</definedName>
    <definedName name="data32">#REF!</definedName>
    <definedName name="_224A">#REF!</definedName>
    <definedName name="____TOP10">#REF!</definedName>
    <definedName name="___pr31">#REF!</definedName>
    <definedName name="_num4">#REF!</definedName>
    <definedName localSheetId="1" name="RegistroCoordinador">#REF!</definedName>
    <definedName name="__COM21">#REF!</definedName>
    <definedName name="resufi">#REF!</definedName>
    <definedName localSheetId="1" name="AjustDelAIU">#REF!</definedName>
    <definedName localSheetId="1" name="________PJ50">#REF!</definedName>
    <definedName name="Mv">#REF!</definedName>
    <definedName localSheetId="1" name="VPNInversionCCP">#REF!</definedName>
    <definedName localSheetId="1" name="_TOP1">#REF!</definedName>
    <definedName localSheetId="1" name="blHoraPerObraInf">#REF!</definedName>
    <definedName localSheetId="1" name="_131A">#REF!</definedName>
    <definedName name="Trenes">#REF!</definedName>
    <definedName localSheetId="1" name="anexo13">#REF!</definedName>
    <definedName localSheetId="1" name="___TOP6">#REF!</definedName>
    <definedName localSheetId="1" name="emanto">#REF!</definedName>
    <definedName name="____LEY80">#REF!</definedName>
    <definedName name="_4298A">#REF!</definedName>
    <definedName name="_200B">#REF!</definedName>
    <definedName name="______pr06">#REF!</definedName>
    <definedName name="data41">#REF!</definedName>
    <definedName localSheetId="1" name="GRUPO123">#REF!</definedName>
    <definedName name="__pr49">#REF!</definedName>
    <definedName name="Válvulas">#REF!</definedName>
    <definedName localSheetId="1" name="item230.1">#REF!</definedName>
    <definedName name="__pr69">#REF!</definedName>
    <definedName localSheetId="1" name="blComentarioInf1">#REF!</definedName>
    <definedName name="______pr69">#REF!</definedName>
    <definedName localSheetId="1" name="CajDol8">#REF!</definedName>
    <definedName localSheetId="1" name="_4206A">#REF!</definedName>
    <definedName localSheetId="1" name="Resistividad">#REF!</definedName>
    <definedName name="_132B">#REF!</definedName>
    <definedName name="______pr57">#REF!</definedName>
    <definedName name="_911A">#REF!</definedName>
    <definedName localSheetId="1" name="______pr70">#REF!</definedName>
    <definedName name="DESCUNMI">#REF!</definedName>
    <definedName localSheetId="1" name="_____pr51">#REF!</definedName>
    <definedName localSheetId="1" name="____pr72">#REF!</definedName>
    <definedName name="data12">#REF!</definedName>
    <definedName localSheetId="1" name="ItemCodos">#REF!</definedName>
    <definedName localSheetId="1" name="_pr38">#REF!</definedName>
    <definedName name="_4221B">#REF!</definedName>
    <definedName localSheetId="1" name="_265B">#REF!</definedName>
    <definedName name="______pr07">#REF!</definedName>
    <definedName name="SUP_VPR_GRS">#REF!</definedName>
    <definedName name="__pr44">#REF!</definedName>
    <definedName localSheetId="1" name="__COM13">#REF!</definedName>
    <definedName name="CMIBLE1">#REF!</definedName>
    <definedName localSheetId="1" name="_4290B">#REF!</definedName>
    <definedName localSheetId="1" name="_261A">#REF!</definedName>
    <definedName name="_____pr24">#REF!</definedName>
    <definedName name="exCEL">#REF!</definedName>
    <definedName name="_Key1">#REF!</definedName>
    <definedName localSheetId="1" name="solver_rhs1">'PRESUPUESTO OFICIAL AIU SEDE PT'!$K$68</definedName>
    <definedName localSheetId="1" name="RANGO_FECHA">#REF!</definedName>
    <definedName localSheetId="1" name="_COM19">#REF!</definedName>
    <definedName name="_116B">#REF!</definedName>
    <definedName localSheetId="1" name="EX_1">#REF!</definedName>
    <definedName name="TOTALHH1">#REF!</definedName>
    <definedName localSheetId="1" name="CTA">#REF!</definedName>
    <definedName name="_pr13">#REF!</definedName>
    <definedName localSheetId="1" name="K7F1">#REF!</definedName>
    <definedName localSheetId="1" name="_pr06">#REF!</definedName>
    <definedName localSheetId="1" name="_____pr35">#REF!</definedName>
    <definedName name="F._RETIRO">#REF!</definedName>
    <definedName localSheetId="1" name="_125B">#REF!</definedName>
    <definedName localSheetId="1" name="DETAIL">#REF!</definedName>
    <definedName name="____TOP4">#REF!</definedName>
    <definedName name="_175A">#REF!</definedName>
    <definedName localSheetId="1" name="SUP_VPR_GRN">#REF!</definedName>
    <definedName name="_pr04">#REF!</definedName>
    <definedName name="NombreVicepresidencia">#REF!</definedName>
    <definedName name="kjj">#REF!</definedName>
    <definedName name="Full_Print">#REF!</definedName>
    <definedName localSheetId="1" name="_EST4">#REF!</definedName>
    <definedName name="_123B">#REF!</definedName>
    <definedName name="__TOP5">#REF!</definedName>
    <definedName name="RD">#REF!</definedName>
    <definedName localSheetId="1" name="_COM17">#REF!</definedName>
    <definedName name="___LEY80">#REF!</definedName>
    <definedName localSheetId="1" name="St">#REF!</definedName>
    <definedName name="CajDol1">#REF!</definedName>
    <definedName localSheetId="1" name="_263A">#REF!</definedName>
    <definedName localSheetId="1" name="_172A">#REF!</definedName>
    <definedName name="anexo10">#REF!</definedName>
    <definedName name="_173B">#REF!</definedName>
    <definedName localSheetId="1" name="TOTSHE17">#REF!</definedName>
    <definedName localSheetId="1" name="TGB">#REF!</definedName>
    <definedName localSheetId="1" name="____pr04">#REF!</definedName>
    <definedName name="___pr38">#REF!</definedName>
    <definedName localSheetId="1" name="Basica_Reserva_2001">#REF!</definedName>
    <definedName localSheetId="1" name="__pr56">#REF!</definedName>
    <definedName name="BaseDeDatos1">#REF!</definedName>
    <definedName name="CANT">#REF!</definedName>
    <definedName name="blEqTiemiInf2">#REF!</definedName>
    <definedName localSheetId="1" name="____pr58">#REF!</definedName>
    <definedName localSheetId="1" name="_____pr69">#REF!</definedName>
    <definedName name="BLPH1">#REF!</definedName>
    <definedName localSheetId="1" name="____pr40">#REF!</definedName>
    <definedName name="_____pr13">#REF!</definedName>
    <definedName name="_pr56">#REF!</definedName>
    <definedName name="VARIACION1">#REF!</definedName>
    <definedName name="__123Graph_A">#REF!</definedName>
    <definedName localSheetId="1" name="Int">#REF!</definedName>
    <definedName localSheetId="1" name="___pr36">#REF!</definedName>
    <definedName name="_242A">#REF!</definedName>
    <definedName name="_4257A">#REF!</definedName>
    <definedName localSheetId="1" name="XXXXXXXXXX">#REF!</definedName>
    <definedName name="_pr01">#REF!</definedName>
    <definedName name="ValorEjecutado">#REF!</definedName>
    <definedName name="CCT">#REF!</definedName>
    <definedName localSheetId="1" name="FechaTerminacion">#REF!</definedName>
    <definedName name="lv">#REF!</definedName>
    <definedName name="CajDol7">#REF!</definedName>
    <definedName localSheetId="1" name="__pr21">#REF!</definedName>
    <definedName name="__pr52">#REF!</definedName>
    <definedName name="__COM16">#REF!</definedName>
    <definedName name="___pr48">#REF!</definedName>
    <definedName localSheetId="1" name="AB">#REF!</definedName>
    <definedName localSheetId="1" name="lb">#REF!</definedName>
    <definedName name="data17">#REF!</definedName>
    <definedName name="_pr64">#REF!</definedName>
    <definedName name="blNombreArchivo">#REF!</definedName>
    <definedName name="____pr34">#REF!</definedName>
    <definedName localSheetId="1" name="OR">#REF!</definedName>
    <definedName name="___pr41">#REF!</definedName>
    <definedName name="____COM3">#REF!</definedName>
    <definedName localSheetId="1" name="K6F1">#REF!</definedName>
    <definedName name="Breakers_y_Switches">#REF!</definedName>
    <definedName name="____TOP2">#REF!</definedName>
    <definedName localSheetId="1" name="Cableado">#REF!</definedName>
    <definedName localSheetId="1" name="_4235A">#REF!</definedName>
    <definedName localSheetId="1" name="ks">#REF!</definedName>
    <definedName localSheetId="1" name="__pr34">#REF!</definedName>
    <definedName localSheetId="1" name="R_2">#REF!</definedName>
    <definedName localSheetId="1" name="GAJ">#REF!</definedName>
    <definedName localSheetId="1" name="______pr06">#REF!</definedName>
    <definedName localSheetId="1" name="data29">#REF!</definedName>
    <definedName name="item600.1">#REF!</definedName>
    <definedName localSheetId="1" name="__COM10">#REF!</definedName>
    <definedName name="Precio">#REF!</definedName>
    <definedName name="blPersonalAdminInf">#REF!</definedName>
    <definedName localSheetId="1" name="item730.1">#REF!</definedName>
    <definedName localSheetId="1" name="EX">#REF!</definedName>
    <definedName name="____pr46">#REF!</definedName>
    <definedName localSheetId="1" name="_pr41">#REF!</definedName>
    <definedName localSheetId="1" name="CRIT">#REF!</definedName>
    <definedName localSheetId="1" name="____TOP10">#REF!</definedName>
    <definedName localSheetId="1" name="_Cod1">#REF!</definedName>
    <definedName name="_4210B">#REF!</definedName>
    <definedName localSheetId="1" name="Excel_BuiltIn_Print_Area_3">#REF!</definedName>
    <definedName name="EX">#REF!</definedName>
    <definedName localSheetId="1" name="_203B">#REF!</definedName>
    <definedName name="ETAP">#REF!</definedName>
    <definedName localSheetId="1" name="SHEET8">#REF!</definedName>
    <definedName localSheetId="1" name="_num8">#REF!</definedName>
    <definedName localSheetId="1" name="____pr71">#REF!</definedName>
    <definedName localSheetId="1" name="base2">#REF!</definedName>
    <definedName localSheetId="1" name="_SUM2">#REF!</definedName>
    <definedName localSheetId="1" name="G.Eg">#REF!</definedName>
    <definedName name="valor1">#REF!</definedName>
    <definedName name="IMPTOS">#REF!</definedName>
    <definedName localSheetId="1" name="_____pr01">#REF!</definedName>
    <definedName localSheetId="1" name="______pr34">#REF!</definedName>
    <definedName localSheetId="1" name="___pr41">#REF!</definedName>
    <definedName localSheetId="1" name="____COM12">#REF!</definedName>
    <definedName name="_COM6">#REF!</definedName>
    <definedName localSheetId="1" name="SUP_VEX">#REF!</definedName>
    <definedName name="DEX">#REF!</definedName>
    <definedName localSheetId="1" name="_123B">#REF!</definedName>
    <definedName name="_162B">#REF!</definedName>
    <definedName localSheetId="1" name="________key3">#REF!</definedName>
    <definedName name="__COM7">#REF!</definedName>
    <definedName name="__pr36">#REF!</definedName>
    <definedName localSheetId="1" name="K7F2">#REF!</definedName>
    <definedName localSheetId="1" name="BONO">#REF!</definedName>
    <definedName name="__pr63">#REF!</definedName>
    <definedName name="MATRIZ_DE_DATOS">#REF!</definedName>
    <definedName name="EDC">#REF!</definedName>
    <definedName localSheetId="1" name="TAREAS_INICIALES">#REF!</definedName>
    <definedName name="rdq">#REF!</definedName>
    <definedName name="_EST19">#REF!</definedName>
    <definedName name="SHEET13">#REF!</definedName>
    <definedName name="TipoPro">#REF!</definedName>
    <definedName name="CMIBLE">#REF!</definedName>
    <definedName localSheetId="1" name="Subtotal">#REF!</definedName>
    <definedName localSheetId="1" name="SHEET1">#REF!</definedName>
    <definedName name="_Cod1">#REF!</definedName>
    <definedName name="PRODUCTO">#REF!</definedName>
    <definedName localSheetId="1" name="_pr53">#REF!</definedName>
    <definedName localSheetId="1" name="__num6">#REF!</definedName>
    <definedName name="___pr14">#REF!</definedName>
    <definedName localSheetId="1" name="TOTSHE20">#REF!</definedName>
    <definedName localSheetId="1" name="data34">#REF!</definedName>
    <definedName name="Loan_Years">#REF!</definedName>
    <definedName name="____COM11">#REF!</definedName>
    <definedName localSheetId="1" name="FILTROS">#REF!</definedName>
    <definedName name="_252B">#REF!</definedName>
    <definedName name="__pr27">#REF!</definedName>
    <definedName localSheetId="1" name="AIU">#REF!</definedName>
    <definedName localSheetId="1" name="_4245A">#REF!</definedName>
    <definedName localSheetId="1" name="P">#REF!</definedName>
    <definedName name="______pr62">#REF!</definedName>
    <definedName name="TOPGENER">#REF!</definedName>
    <definedName localSheetId="1" name="Especificación">#REF!</definedName>
    <definedName localSheetId="1" name="____pr48">#REF!</definedName>
    <definedName name="_4208B">#REF!</definedName>
    <definedName name="_166A">#REF!</definedName>
    <definedName name="DAFT">#REF!</definedName>
    <definedName localSheetId="1" name="wedw">#REF!</definedName>
    <definedName localSheetId="1" name="_pr31">#REF!</definedName>
    <definedName localSheetId="1" name="_num2">#REF!</definedName>
    <definedName name="Unitarios">#REF!</definedName>
    <definedName localSheetId="1" name="___pr58">#REF!</definedName>
    <definedName name="QTY">#REF!</definedName>
    <definedName name="____pr06">#REF!</definedName>
    <definedName localSheetId="1" name="TARIFA">#REF!</definedName>
    <definedName name="_pr12">#REF!</definedName>
    <definedName localSheetId="1" name="____pr01">#REF!</definedName>
    <definedName localSheetId="1" name="VPN">#REF!</definedName>
    <definedName localSheetId="1" name="Ubicación">#REF!</definedName>
    <definedName localSheetId="1" name="_126B">#REF!</definedName>
    <definedName name="_254B">#REF!</definedName>
    <definedName localSheetId="1" name="dt">#REF!</definedName>
    <definedName localSheetId="1" name="data62">#REF!</definedName>
    <definedName name="____pr41">#REF!</definedName>
    <definedName name="___COM6">#REF!</definedName>
    <definedName name="_TOP5">#REF!</definedName>
    <definedName name="ACT">#REF!</definedName>
    <definedName name="MontoVigenciasA2">#REF!</definedName>
    <definedName localSheetId="1" name="SHEET14">#REF!</definedName>
    <definedName localSheetId="1" name="Longitud">#REF!</definedName>
    <definedName localSheetId="1" name="SHEET20">#REF!</definedName>
    <definedName name="GERENCIA1">#REF!</definedName>
    <definedName localSheetId="1" name="__pr15">#REF!</definedName>
    <definedName name="_130A">#REF!</definedName>
    <definedName name="____TOP6">#REF!</definedName>
    <definedName name="RENDIMIENTO____CARGA">#REF!</definedName>
    <definedName name="_pr70">#REF!</definedName>
    <definedName name="Norte">#REF!</definedName>
    <definedName localSheetId="1" name="_pr46">#REF!</definedName>
    <definedName localSheetId="1" name="Precio">#REF!</definedName>
    <definedName name="K8F2">#REF!</definedName>
    <definedName name="______pr39">#REF!</definedName>
    <definedName name="_166B">#REF!</definedName>
    <definedName localSheetId="1" name="_272B">#REF!</definedName>
    <definedName localSheetId="1" name="QTY">#REF!</definedName>
    <definedName localSheetId="1" name="Hornos">#REF!</definedName>
    <definedName name="_pr44">#REF!</definedName>
    <definedName name="blImagen1">#REF!</definedName>
    <definedName name="SHEET21">#REF!</definedName>
    <definedName name="_EST6">#REF!</definedName>
    <definedName name="ENTRADASP">#REF!</definedName>
    <definedName name="data3">#REF!</definedName>
    <definedName localSheetId="1" name="K8F1">#REF!</definedName>
    <definedName name="____COM18">#REF!</definedName>
    <definedName name="TIPO">#REF!</definedName>
    <definedName localSheetId="1" name="_275B">#REF!</definedName>
    <definedName localSheetId="1" name="____pr43">#REF!</definedName>
    <definedName name="_EST17">#REF!</definedName>
    <definedName localSheetId="1" name="K3F1">#REF!</definedName>
    <definedName name="ACTV">#REF!</definedName>
    <definedName name="__pr64">#REF!</definedName>
    <definedName localSheetId="1" name="_4262B">#REF!</definedName>
    <definedName localSheetId="1" name="PSTRESS_RELIEVI">#REF!</definedName>
    <definedName name="SHEET22">#REF!</definedName>
    <definedName name="_263A">#REF!</definedName>
    <definedName name="__TOT1">#REF!</definedName>
    <definedName localSheetId="1" name="resufi1">#REF!</definedName>
    <definedName name="__pr33">#REF!</definedName>
    <definedName name="___pr67">#REF!</definedName>
    <definedName localSheetId="1" name="GRS_ON_DIREC">#REF!</definedName>
    <definedName localSheetId="1" name="___pr67">#REF!</definedName>
    <definedName name="CBLES">#REF!</definedName>
    <definedName localSheetId="1" name="______pr47">#REF!</definedName>
    <definedName name="Breakers_Switches">#REF!</definedName>
    <definedName localSheetId="1" name="_lar03">#REF!</definedName>
    <definedName localSheetId="1" name="data37">#REF!</definedName>
    <definedName name="ListaCantidad">#REF!</definedName>
    <definedName name="GTRE">#REF!</definedName>
    <definedName name="_pr69">#REF!</definedName>
    <definedName localSheetId="1" name="_pr69">#REF!</definedName>
    <definedName name="ORIGEN">#REF!</definedName>
    <definedName name="SOLD._4_">#REF!</definedName>
    <definedName name="blFechaInforme">#REF!</definedName>
    <definedName localSheetId="1" name="___pr25">#REF!</definedName>
    <definedName name="__num4">#REF!</definedName>
    <definedName localSheetId="1" name="_4204A">#REF!</definedName>
    <definedName name="IOU">#REF!</definedName>
    <definedName localSheetId="1" name="_262B">#REF!</definedName>
    <definedName localSheetId="1" name="______pr42">#REF!</definedName>
    <definedName localSheetId="1" name="Equipos">#REF!</definedName>
    <definedName localSheetId="1" name="valor2">#REF!</definedName>
    <definedName name="_EST13">#REF!</definedName>
    <definedName name="_161A">#REF!</definedName>
    <definedName name="_EST3">#REF!</definedName>
    <definedName name="GRUPO123">#REF!</definedName>
    <definedName localSheetId="1" name="______pr23">#REF!</definedName>
    <definedName localSheetId="1" name="_290B">#REF!</definedName>
    <definedName localSheetId="1" name="item610.1">#REF!</definedName>
    <definedName localSheetId="1" name="DEP_VPR_GTP">#REF!</definedName>
    <definedName name="Básico">#REF!</definedName>
    <definedName localSheetId="1" name="__pr13">#REF!</definedName>
    <definedName localSheetId="1" name="__COM15">#REF!</definedName>
    <definedName name="MORON">#REF!</definedName>
    <definedName localSheetId="1" name="ACT">#REF!</definedName>
    <definedName localSheetId="1" name="_4201A">#REF!</definedName>
    <definedName name="K3F2">#REF!</definedName>
    <definedName localSheetId="1" name="___pr65">#REF!</definedName>
    <definedName name="__num10">#REF!</definedName>
    <definedName localSheetId="1" name="GERENCIA1">#REF!</definedName>
    <definedName name="______pr33">#REF!</definedName>
    <definedName localSheetId="1" name="_161A">#REF!</definedName>
    <definedName name="___pr47">#REF!</definedName>
    <definedName name="NH">#REF!</definedName>
    <definedName localSheetId="1" name="TOTSHE4">#REF!</definedName>
    <definedName name="_____pr02">#REF!</definedName>
    <definedName name="__pr48">#REF!</definedName>
    <definedName name="_____pr14">#REF!</definedName>
    <definedName name="_4207B">#REF!</definedName>
    <definedName name="___pr19">#REF!</definedName>
    <definedName localSheetId="1" name="_150B">#REF!</definedName>
    <definedName localSheetId="1" name="item640.3">#REF!</definedName>
    <definedName name="___COM1">#REF!</definedName>
    <definedName name="_pr30">#REF!</definedName>
    <definedName name="_____pr35">#REF!</definedName>
    <definedName name="Actividades">#REF!</definedName>
    <definedName name="____COM9">#REF!</definedName>
    <definedName name="InvDol6">#REF!</definedName>
    <definedName name="___pr39">#REF!</definedName>
    <definedName name="Cod">#REF!</definedName>
    <definedName name="______pr20">#REF!</definedName>
    <definedName localSheetId="1" name="Intercambiadores">#REF!</definedName>
    <definedName localSheetId="1" name="_EST19">#REF!</definedName>
    <definedName name="__pr02">#REF!</definedName>
    <definedName name="GENERAL1">#REF!</definedName>
    <definedName name="_134B">#REF!</definedName>
    <definedName localSheetId="1" name="_pr55">#REF!</definedName>
    <definedName name="BORDET">#REF!</definedName>
    <definedName name="APU221.2">#REF!</definedName>
    <definedName localSheetId="1" name="INDICE">#REF!</definedName>
    <definedName localSheetId="1" name="data31">#REF!</definedName>
    <definedName name="_____pr72">#REF!</definedName>
    <definedName localSheetId="1" name="__pr50">#REF!</definedName>
    <definedName localSheetId="1" name="_192A">#REF!</definedName>
    <definedName name="data52">#REF!</definedName>
    <definedName name="_290A">#REF!</definedName>
    <definedName name="UN_PRI">#REF!</definedName>
    <definedName name="data11">#REF!</definedName>
    <definedName name="anex8">#REF!</definedName>
    <definedName name="_____pr07">#REF!</definedName>
    <definedName name="ghghy">#REF!</definedName>
    <definedName localSheetId="1" name="______pr15">#REF!</definedName>
    <definedName localSheetId="1" name="___pr34">#REF!</definedName>
    <definedName name="____pr45">#REF!</definedName>
    <definedName name="_pr67">#REF!</definedName>
    <definedName name="___TOP7">#REF!</definedName>
    <definedName localSheetId="1" name="data60">#REF!</definedName>
    <definedName localSheetId="1" name="_Key2">#REF!</definedName>
    <definedName name="GRS_ON_DIREC">#REF!</definedName>
    <definedName name="hxdfk">#REF!</definedName>
    <definedName name="_____pr34">#REF!</definedName>
    <definedName localSheetId="1" name="_____pr52">#REF!</definedName>
    <definedName localSheetId="1" name="_____pr61">#REF!</definedName>
    <definedName name="____pr56">#REF!</definedName>
    <definedName localSheetId="1" name="anexo2">#REF!</definedName>
    <definedName localSheetId="1" name="_pr62">#REF!</definedName>
    <definedName name="total1">#REF!</definedName>
    <definedName name="PROCEDIM_SELECC">#REF!</definedName>
    <definedName localSheetId="1" name="_4245B">#REF!</definedName>
    <definedName localSheetId="1" name="data41">#REF!</definedName>
    <definedName localSheetId="1" name="_pr47">#REF!</definedName>
    <definedName localSheetId="1" name="XD">#REF!</definedName>
    <definedName name="Intercambiadores">#REF!</definedName>
    <definedName name="___TOP10">#REF!</definedName>
    <definedName localSheetId="1" name="_EXC2">#REF!</definedName>
    <definedName localSheetId="1" name="CRIT_APIAY">#REF!</definedName>
    <definedName name="_AND1">#REF!</definedName>
    <definedName name="______pr67">#REF!</definedName>
    <definedName localSheetId="1" name="____pr65">#REF!</definedName>
    <definedName localSheetId="1" name="MAT">#REF!</definedName>
    <definedName name="ZONA3">#REF!</definedName>
    <definedName name="______pr03">#REF!</definedName>
    <definedName name="SHEET26">#REF!</definedName>
    <definedName name="_123A">#REF!</definedName>
    <definedName name="SHEET18">#REF!</definedName>
    <definedName name="item320.2">#REF!</definedName>
    <definedName localSheetId="1" name="_216A">#REF!</definedName>
    <definedName name="cv">#REF!</definedName>
    <definedName name="Meta3">#REF!</definedName>
    <definedName localSheetId="1" name="_162B">#REF!</definedName>
    <definedName localSheetId="1" name="TOTSHE12">#REF!</definedName>
    <definedName name="InvDol8">#REF!</definedName>
    <definedName localSheetId="1" name="anexo9">#REF!</definedName>
    <definedName name="___COM3">#REF!</definedName>
    <definedName name="____pr47">#REF!</definedName>
    <definedName name="__key3">#REF!</definedName>
    <definedName localSheetId="1" name="data40">#REF!</definedName>
    <definedName name="Vvkmh">#REF!</definedName>
    <definedName localSheetId="1" name="___COM5">#REF!</definedName>
    <definedName name="data64">#REF!</definedName>
    <definedName name="item681">#REF!</definedName>
    <definedName localSheetId="1" name="data33">#REF!</definedName>
    <definedName name="anexo1">#REF!</definedName>
    <definedName name="____pr60">#REF!</definedName>
    <definedName name="do">#REF!</definedName>
    <definedName name="RG">#REF!</definedName>
    <definedName localSheetId="1" name="SUP_VPR_GMM">#REF!</definedName>
    <definedName localSheetId="1" name="data27">#REF!</definedName>
    <definedName name="GRC_ON_DAPIAY">#REF!</definedName>
    <definedName localSheetId="1" name="EXCAV_2">#REF!</definedName>
    <definedName name="data58">#REF!</definedName>
    <definedName localSheetId="1" name="Aref">#REF!</definedName>
    <definedName name="_243A">#REF!</definedName>
    <definedName name="Platinas">#REF!</definedName>
    <definedName name="GMM_ON_DRIO">#REF!</definedName>
    <definedName name="___COM18">#REF!</definedName>
    <definedName localSheetId="1" name="_TOP8">#REF!</definedName>
    <definedName localSheetId="1" name="ARANCEL">#REF!</definedName>
    <definedName localSheetId="1" name="_____pr44">#REF!</definedName>
    <definedName localSheetId="1" name="___pr22">#REF!</definedName>
    <definedName localSheetId="1" name="data7">#REF!</definedName>
    <definedName localSheetId="1" name="_181A">#REF!</definedName>
    <definedName localSheetId="1" name="_4210B">#REF!</definedName>
    <definedName localSheetId="1" name="_____pr64">#REF!</definedName>
    <definedName name="hut">#REF!</definedName>
    <definedName localSheetId="1" name="cs">#REF!</definedName>
    <definedName localSheetId="1" name="hxdfk">#REF!</definedName>
    <definedName name="_4252B">#REF!</definedName>
    <definedName name="__COM4">#REF!</definedName>
    <definedName name="R_c">#REF!</definedName>
    <definedName name="_EST2">#REF!</definedName>
    <definedName name="SHEET12">#REF!</definedName>
    <definedName localSheetId="1" name="blCantidades1">#REF!</definedName>
    <definedName localSheetId="1" name="InvDol8">#REF!</definedName>
    <definedName name="item630.4">#REF!</definedName>
    <definedName name="____pr49">#REF!</definedName>
    <definedName localSheetId="1" name="___pr19">#REF!</definedName>
    <definedName name="___COM21">#REF!</definedName>
    <definedName name="item710.1">#REF!</definedName>
    <definedName localSheetId="1" name="_PRE1">#REF!</definedName>
    <definedName name="_2_5__TOTAL_DE_MATERIALES_A_EXPORTAR">#REF!</definedName>
    <definedName name="__pr42">#REF!</definedName>
    <definedName name="______pr08">#REF!</definedName>
    <definedName localSheetId="1" name="imprimir">#REF!</definedName>
    <definedName name="TOTSHE12">#REF!</definedName>
    <definedName localSheetId="1" name="ALM">#REF!</definedName>
    <definedName localSheetId="1" name="______pr37">#REF!</definedName>
    <definedName name="Aref">#REF!</definedName>
    <definedName name="_172B">#REF!</definedName>
    <definedName localSheetId="1" name="___pr52">#REF!</definedName>
    <definedName localSheetId="1" name="PROGDES">#REF!</definedName>
    <definedName name="R_2">#REF!</definedName>
    <definedName localSheetId="1" name="______pr02">#REF!</definedName>
    <definedName localSheetId="1" name="__COM12">#REF!</definedName>
    <definedName name="_PRE1">#REF!</definedName>
    <definedName localSheetId="1" name="____pr34">#REF!</definedName>
    <definedName localSheetId="1" name="EW">#REF!</definedName>
    <definedName localSheetId="1" name="_PJ50">#REF!</definedName>
    <definedName name="SHEET1">#REF!</definedName>
    <definedName localSheetId="1" name="_COM20">#REF!</definedName>
    <definedName name="OR">#REF!</definedName>
    <definedName name="_____pr54">#REF!</definedName>
    <definedName localSheetId="1" name="CAP">#REF!</definedName>
    <definedName name="Tanques">#REF!</definedName>
    <definedName localSheetId="1" name="__COM4">#REF!</definedName>
    <definedName name="_281A">#REF!</definedName>
    <definedName localSheetId="1" name="NombreCoordinador">#REF!</definedName>
    <definedName name="MCCs">#REF!</definedName>
    <definedName name="__num5">#REF!</definedName>
    <definedName localSheetId="1" name="____pr66">#REF!</definedName>
    <definedName name="blImagen2">#REF!</definedName>
    <definedName name="data70">#REF!</definedName>
    <definedName name="_4262A">#REF!</definedName>
    <definedName localSheetId="1" name="obras">#REF!</definedName>
    <definedName localSheetId="1" name="ESA">#REF!</definedName>
    <definedName name="_pr47">#REF!</definedName>
    <definedName name="____pr50">#REF!</definedName>
    <definedName localSheetId="1" name="_172B">#REF!</definedName>
    <definedName localSheetId="1" name="_4209A">#REF!</definedName>
    <definedName localSheetId="1" name="_192B">#REF!</definedName>
    <definedName localSheetId="1" name="_TOP4">#REF!</definedName>
    <definedName name="__TOP10">#REF!</definedName>
    <definedName name="_283B">#REF!</definedName>
    <definedName localSheetId="1" name="_____pr28">#REF!</definedName>
    <definedName name="____COM10">#REF!</definedName>
    <definedName localSheetId="1" name="_183B">#REF!</definedName>
    <definedName localSheetId="1" name="_274B">#REF!</definedName>
    <definedName localSheetId="1" name="blPerObraTiemInf">#REF!</definedName>
    <definedName localSheetId="1" name="blEqCantiInf2">#REF!</definedName>
    <definedName name="K5F1">#REF!</definedName>
    <definedName localSheetId="1" name="__num8">#REF!</definedName>
    <definedName name="_pr63">#REF!</definedName>
    <definedName name="_COM18">#REF!</definedName>
    <definedName localSheetId="1" name="item673.1">#REF!</definedName>
    <definedName name="_pr18">#REF!</definedName>
    <definedName localSheetId="1" name="_284A">#REF!</definedName>
    <definedName name="C_">#REF!</definedName>
    <definedName localSheetId="1" name="WQ">#REF!</definedName>
    <definedName name="__pr22">#REF!</definedName>
    <definedName localSheetId="1" name="_273B">#REF!</definedName>
    <definedName name="__pr59">#REF!</definedName>
    <definedName localSheetId="1" name="_EST5">#REF!</definedName>
    <definedName localSheetId="1" name="blPerAdmiTiemInf">#REF!</definedName>
    <definedName name="____COM20">#REF!</definedName>
    <definedName localSheetId="1" name="SUP_VPR_GRS">#REF!</definedName>
    <definedName name="_4204B">#REF!</definedName>
    <definedName localSheetId="1" name="____pr46">#REF!</definedName>
    <definedName name="EQUIPO1">#REF!</definedName>
    <definedName localSheetId="1" name="_____pr20">#REF!</definedName>
    <definedName localSheetId="1" name="Básico">#REF!</definedName>
    <definedName localSheetId="1" name="___COM18">#REF!</definedName>
    <definedName name="PIP">#REF!</definedName>
    <definedName localSheetId="1" name="___pr48">#REF!</definedName>
    <definedName name="RUT">#REF!</definedName>
    <definedName name="NUEVO">#REF!</definedName>
    <definedName name="ADMON1">#REF!</definedName>
    <definedName name="blReferenciaInforme">#REF!</definedName>
    <definedName name="MontoVigenciasA3">#REF!</definedName>
    <definedName name="_196B">#REF!</definedName>
    <definedName localSheetId="1" name="data16">#REF!</definedName>
    <definedName localSheetId="1" name="______pr20">#REF!</definedName>
    <definedName name="VIA">#REF!</definedName>
    <definedName localSheetId="1" name="CISNEROS">#REF!</definedName>
    <definedName name="_124A">#REF!</definedName>
    <definedName name="TASA_DE_CAMBIO">#REF!</definedName>
    <definedName localSheetId="1" name="_pr24">#REF!</definedName>
    <definedName name="___pr70">#REF!</definedName>
    <definedName name="GRN_ON_DIREC">#REF!</definedName>
    <definedName name="_132A">#REF!</definedName>
    <definedName name="_154A">#REF!</definedName>
    <definedName localSheetId="1" name="__pr27">#REF!</definedName>
    <definedName localSheetId="1" name="___pr02">#REF!</definedName>
    <definedName name="Vvmph">#REF!</definedName>
    <definedName name="_EXC8">#REF!</definedName>
    <definedName name="display_area_2">#REF!</definedName>
    <definedName localSheetId="1" name="total1">#REF!</definedName>
    <definedName localSheetId="1" name="CRIT_DOL">#REF!</definedName>
    <definedName name="_154B">#REF!</definedName>
    <definedName name="_4235A">#REF!</definedName>
    <definedName localSheetId="1" name="_pr02">#REF!</definedName>
    <definedName name="____pr22">#REF!</definedName>
    <definedName name="_4246A">#REF!</definedName>
    <definedName name="_164A">#REF!</definedName>
    <definedName name="item230.1">#REF!</definedName>
    <definedName localSheetId="1" name="BREAKERS">#REF!</definedName>
    <definedName name="_pr53">#REF!</definedName>
    <definedName name="blEqCantiInf1">#REF!</definedName>
    <definedName name="Pay_Num">#REF!</definedName>
    <definedName name="_120B">#REF!</definedName>
    <definedName localSheetId="1" name="___pr23">#REF!</definedName>
    <definedName name="_lar03">#REF!</definedName>
    <definedName localSheetId="1" name="____pr24">#REF!</definedName>
    <definedName name="______pr28">#REF!</definedName>
    <definedName localSheetId="1" name="Dsbcm">#REF!</definedName>
    <definedName localSheetId="1" name="___key31">#REF!</definedName>
    <definedName name="_266B">#REF!</definedName>
    <definedName name="ARS">#REF!</definedName>
    <definedName localSheetId="1" name="____TOP6">#REF!</definedName>
    <definedName name="_num7">#REF!</definedName>
    <definedName name="_126B">#REF!</definedName>
    <definedName name="_EXC11">#REF!</definedName>
    <definedName name="_184B">#REF!</definedName>
    <definedName name="_255B">#REF!</definedName>
    <definedName localSheetId="1" name="_____PJ50">#REF!</definedName>
    <definedName localSheetId="1" name="anexo6">#REF!</definedName>
    <definedName name="Trimestre4">#REF!</definedName>
    <definedName name="__COM14">#REF!</definedName>
    <definedName localSheetId="1" name="_1">#REF!</definedName>
    <definedName localSheetId="1" name="_4252B">#REF!</definedName>
    <definedName name="_EXC2">#REF!</definedName>
    <definedName localSheetId="1" name="_pr57">#REF!</definedName>
    <definedName name="_pr58">#REF!</definedName>
    <definedName name="___pr28">#REF!</definedName>
    <definedName name="_pr28">#REF!</definedName>
    <definedName name="____pr64">#REF!</definedName>
    <definedName localSheetId="1" name="_124B">#REF!</definedName>
    <definedName name="blFisico">#REF!</definedName>
    <definedName localSheetId="1" name="______pr43">#REF!</definedName>
    <definedName name="_213B">#REF!</definedName>
    <definedName localSheetId="1" name="kk">#REF!</definedName>
    <definedName localSheetId="1" name="TOTSHE21">#REF!</definedName>
    <definedName localSheetId="1" name="_COM11">#REF!</definedName>
    <definedName name="_152A">#REF!</definedName>
    <definedName name="AW">#REF!</definedName>
    <definedName localSheetId="1" name="SHEET10">#REF!</definedName>
    <definedName name="STAMPA">#REF!</definedName>
    <definedName localSheetId="1" name="boxes">#REF!</definedName>
    <definedName name="U">#REF!</definedName>
    <definedName localSheetId="1" name="__pr25">#REF!</definedName>
    <definedName localSheetId="1" name="blObservacionesInf">#REF!</definedName>
    <definedName name="Ubicación">#REF!</definedName>
    <definedName localSheetId="1" name="_COM18">#REF!</definedName>
    <definedName name="___pr13">#REF!</definedName>
    <definedName name="GRAF2">#REF!</definedName>
    <definedName name="HP_stg_Hz">#REF!</definedName>
    <definedName name="___TOP1">#REF!</definedName>
    <definedName localSheetId="1" name="Areatotal">#REF!</definedName>
    <definedName name="__PJ50">#REF!</definedName>
    <definedName localSheetId="1" name="data68">#REF!</definedName>
    <definedName localSheetId="1" name="_____pr70">#REF!</definedName>
    <definedName name="_____pr19">#REF!</definedName>
    <definedName name="_4204A">#REF!</definedName>
    <definedName name="item661">#REF!</definedName>
    <definedName name="fill1">#REF!</definedName>
    <definedName localSheetId="1" name="VFR">#REF!</definedName>
    <definedName localSheetId="1" name="_pr61">#REF!</definedName>
    <definedName name="vutil">#REF!</definedName>
    <definedName localSheetId="1" name="___pr18">#REF!</definedName>
    <definedName name="VALOR3">#REF!</definedName>
    <definedName name="TOPGENER1">#REF!</definedName>
    <definedName localSheetId="1" name="______pr58">#REF!</definedName>
    <definedName name="_EXC6">#REF!</definedName>
    <definedName localSheetId="1" name="llam">#REF!</definedName>
    <definedName name="_124B">#REF!</definedName>
    <definedName name="______pr72">#REF!</definedName>
    <definedName name="Sched_Pay">#REF!</definedName>
    <definedName localSheetId="1" name="TOTSHE26">#REF!</definedName>
    <definedName name="____pr69">#REF!</definedName>
    <definedName name="_4235B">#REF!</definedName>
    <definedName localSheetId="1" name="_pr42">#REF!</definedName>
    <definedName localSheetId="1" name="__TOP8">#REF!</definedName>
    <definedName localSheetId="1" name="_____pr33">#REF!</definedName>
    <definedName localSheetId="1" name="GRUPO2">#REF!</definedName>
    <definedName name="obras">#REF!</definedName>
    <definedName name="_263B">#REF!</definedName>
    <definedName localSheetId="1" name="___COM12">#REF!</definedName>
    <definedName localSheetId="1" name="__pr32">#REF!</definedName>
    <definedName name="CUBS">#REF!</definedName>
    <definedName name="aba_2">#REF!</definedName>
    <definedName name="RESU">#REF!</definedName>
    <definedName localSheetId="1" name="___pr45">#REF!</definedName>
    <definedName name="SUBSUELO">#REF!</definedName>
    <definedName name="_____pr43">#REF!</definedName>
    <definedName name="Base">#REF!</definedName>
    <definedName localSheetId="1" name="TIPO">#REF!</definedName>
    <definedName localSheetId="1" name="____TOP2">#REF!</definedName>
    <definedName name="____pr63">#REF!</definedName>
    <definedName localSheetId="1" name="______pr51">#REF!</definedName>
    <definedName name="resumen_final">#REF!</definedName>
    <definedName name="cdfgrtfd">#REF!</definedName>
    <definedName name="blActividadesDiarias">#REF!</definedName>
    <definedName localSheetId="1" name="HERRERO">#REF!</definedName>
    <definedName localSheetId="1" name="_211A">#REF!</definedName>
    <definedName localSheetId="1" name="item673.3">#REF!</definedName>
    <definedName name="CajDol3">#REF!</definedName>
    <definedName name="TasaCCP">#REF!</definedName>
    <definedName name="_______MA2">#REF!</definedName>
    <definedName name="GAJ">#REF!</definedName>
    <definedName localSheetId="1" name="______pr27">#REF!</definedName>
    <definedName localSheetId="1" name="__pr19">#REF!</definedName>
    <definedName localSheetId="1" name="QWE">#REF!</definedName>
    <definedName name="______pr44">#REF!</definedName>
    <definedName localSheetId="1" name="_4201B">#REF!</definedName>
    <definedName name="_____pr09">#REF!</definedName>
    <definedName name="__pr46">#REF!</definedName>
    <definedName localSheetId="1" name="______pr26">#REF!</definedName>
    <definedName name="_pr10">#REF!</definedName>
    <definedName name="ListaItem">#REF!</definedName>
    <definedName localSheetId="1" name="__pr52">#REF!</definedName>
    <definedName localSheetId="1" name="EFA">#REF!</definedName>
    <definedName localSheetId="1" name="__COM3">#REF!</definedName>
    <definedName localSheetId="1" name="Wage0200">#REF!</definedName>
    <definedName localSheetId="1" name="_180B">#REF!</definedName>
    <definedName localSheetId="1" name="iwjer">#REF!</definedName>
    <definedName localSheetId="1" name="_____pr03">#REF!</definedName>
    <definedName localSheetId="1" name="_pr03">#REF!</definedName>
    <definedName localSheetId="1" name="__pj51">#REF!</definedName>
    <definedName name="___TOP2">#REF!</definedName>
    <definedName name="____TOP9">#REF!</definedName>
    <definedName name="CA">#REF!</definedName>
    <definedName name="_172A">#REF!</definedName>
    <definedName localSheetId="1" name="_223A">#REF!</definedName>
    <definedName name="______pr24">#REF!</definedName>
    <definedName localSheetId="1" name="_COM14">#REF!</definedName>
    <definedName name="_COM10">#REF!</definedName>
    <definedName localSheetId="1" name="_123A">#REF!</definedName>
    <definedName name="AIU_01">#REF!</definedName>
    <definedName localSheetId="1" name="_4294B">#REF!</definedName>
    <definedName localSheetId="1" name="data70">#REF!</definedName>
    <definedName localSheetId="1" name="Mtz_Avance">#REF!</definedName>
    <definedName localSheetId="1" name="_4283A">#REF!</definedName>
    <definedName name="__pr57">#REF!</definedName>
    <definedName name="data62">#REF!</definedName>
    <definedName localSheetId="1" name="Princ">#REF!</definedName>
    <definedName name="___pr60">#REF!</definedName>
    <definedName name="____VPR2">#REF!</definedName>
    <definedName name="I">#REF!</definedName>
    <definedName name="XXXXXXXXXX">#REF!</definedName>
    <definedName name="___COM9">#REF!</definedName>
    <definedName localSheetId="1" name="data51">#REF!</definedName>
    <definedName name="____COM6">#REF!</definedName>
    <definedName localSheetId="1" name="______pr45">#REF!</definedName>
    <definedName name="___pr65">#REF!</definedName>
    <definedName localSheetId="1" name="data18">#REF!</definedName>
    <definedName localSheetId="1" name="_4208A">#REF!</definedName>
    <definedName name="SUPERFICIE">#REF!</definedName>
    <definedName name="ACT_COMP2">#REF!</definedName>
    <definedName localSheetId="1" name="TEMA8">#REF!</definedName>
    <definedName localSheetId="1" name="Excel_BuiltIn_Print_Titles_23">#REF!</definedName>
    <definedName name="__pr04">#REF!</definedName>
    <definedName name="bi">#REF!</definedName>
    <definedName localSheetId="1" name="__TOP9">#REF!</definedName>
    <definedName localSheetId="1" name="_201B">#REF!</definedName>
    <definedName localSheetId="1" name="_264A">#REF!</definedName>
    <definedName localSheetId="1" name="ITEM15">#REF!</definedName>
    <definedName name="_____pr37">#REF!</definedName>
    <definedName name="data34">#REF!</definedName>
    <definedName localSheetId="1" name="SHEET4">#REF!</definedName>
    <definedName localSheetId="1" name="_193A">#REF!</definedName>
    <definedName localSheetId="1" name="TABLA">#REF!</definedName>
    <definedName localSheetId="1" name="MATRIZ">#REF!</definedName>
    <definedName localSheetId="1" name="_num4">#REF!</definedName>
    <definedName name="____COM17">#REF!</definedName>
    <definedName name="___pr68">#REF!</definedName>
    <definedName name="TGB">#REF!</definedName>
    <definedName name="G.Em">#REF!</definedName>
    <definedName name="_pr17">#REF!</definedName>
    <definedName localSheetId="1" name="jkl">#REF!</definedName>
    <definedName localSheetId="1" name="_____pr67">#REF!</definedName>
    <definedName name="Varios">#REF!</definedName>
    <definedName localSheetId="1" name="____pr03">#REF!</definedName>
    <definedName name="Mtz_Avance">#REF!</definedName>
    <definedName localSheetId="1" name="_4210A">#REF!</definedName>
    <definedName localSheetId="1" name="__pr11">#REF!</definedName>
    <definedName localSheetId="1" name="titu2">#REF!</definedName>
    <definedName localSheetId="1" name="POSICIONES">#REF!</definedName>
    <definedName localSheetId="1" name="____pr18">#REF!</definedName>
    <definedName localSheetId="1" name="End_Bal">#REF!</definedName>
    <definedName localSheetId="1" name="K4F1">#REF!</definedName>
    <definedName localSheetId="1" name="_____pr45">#REF!</definedName>
    <definedName localSheetId="1" name="NOMBRE">#REF!</definedName>
    <definedName name="anexo6">#REF!</definedName>
    <definedName localSheetId="1" name="PMP">#REF!</definedName>
    <definedName localSheetId="1" name="__pr72">#REF!</definedName>
    <definedName name="Wage0100">#REF!</definedName>
    <definedName name="______pr43">#REF!</definedName>
    <definedName name="_____pr50">#REF!</definedName>
    <definedName localSheetId="1" name="_214B">#REF!</definedName>
    <definedName localSheetId="1" name="ps">#REF!</definedName>
    <definedName localSheetId="1" name="_154A">#REF!</definedName>
    <definedName localSheetId="1" name="Rs">#REF!</definedName>
    <definedName name="Pay_Date">#REF!</definedName>
    <definedName name="_165A">#REF!</definedName>
    <definedName localSheetId="1" name="item900.2">#REF!</definedName>
    <definedName name="DANODO">#REF!</definedName>
    <definedName name="TOTSHE25">#REF!</definedName>
    <definedName name="_283A">#REF!</definedName>
    <definedName localSheetId="1" name="anexo8">#REF!</definedName>
    <definedName name="anexo15">#REF!</definedName>
    <definedName name="_pr50">#REF!</definedName>
    <definedName name="_pr29">#REF!</definedName>
    <definedName name="__COM9">#REF!</definedName>
    <definedName localSheetId="1" name="_170B">#REF!</definedName>
    <definedName localSheetId="1" name="______pr64">#REF!</definedName>
    <definedName name="_217A">#REF!</definedName>
    <definedName name="data65">#REF!</definedName>
    <definedName name="ITEM15">#REF!</definedName>
    <definedName name="data9">#REF!</definedName>
    <definedName name="_key3">#REF!</definedName>
    <definedName localSheetId="1" name="blCantidades">#REF!</definedName>
    <definedName name="_211B">#REF!</definedName>
    <definedName localSheetId="1" name="Mv">#REF!</definedName>
    <definedName localSheetId="1" name="____pr25">#REF!</definedName>
    <definedName localSheetId="1" name="___pr37">#REF!</definedName>
    <definedName localSheetId="1" name="CRIT1">#REF!</definedName>
    <definedName name="_____pr44">#REF!</definedName>
    <definedName name="GRC_ON_GER">#REF!</definedName>
    <definedName localSheetId="1" name="_____pr47">#REF!</definedName>
    <definedName name="___pr33">#REF!</definedName>
    <definedName localSheetId="1" name="formularioCantidades">#REF!</definedName>
    <definedName localSheetId="1" name="ad">#REF!</definedName>
    <definedName name="______pr34">#REF!</definedName>
    <definedName localSheetId="1" name="item320.2">#REF!</definedName>
    <definedName localSheetId="1" name="____COM17">#REF!</definedName>
    <definedName localSheetId="1" name="_284B">#REF!</definedName>
    <definedName name="SUP_VPR_GRM">#REF!</definedName>
    <definedName name="__COM3">#REF!</definedName>
    <definedName localSheetId="1" name="___pr29">#REF!</definedName>
    <definedName name="PMP">#REF!</definedName>
    <definedName name="___pr27">#REF!</definedName>
    <definedName localSheetId="1" name="_pr14">#REF!</definedName>
    <definedName name="K8ALO">#REF!</definedName>
    <definedName name="_pr37">#REF!</definedName>
    <definedName name="blFechaInicio">#REF!</definedName>
    <definedName localSheetId="1" name="_EST13">#REF!</definedName>
    <definedName name="_____pr61">#REF!</definedName>
    <definedName localSheetId="1" name="AIU_01">#REF!</definedName>
    <definedName localSheetId="1" name="K3F2">#REF!</definedName>
    <definedName name="DEP_VPR_GTP">#REF!</definedName>
    <definedName name="GENERAL">#REF!</definedName>
    <definedName name="km">#REF!</definedName>
    <definedName name="_161B">#REF!</definedName>
    <definedName localSheetId="1" name="Breakers_y_Switches">#REF!</definedName>
    <definedName name="__pr26">#REF!</definedName>
    <definedName name="EXC">#REF!</definedName>
    <definedName localSheetId="1" name="do">#REF!</definedName>
    <definedName name="ESPE">#REF!</definedName>
    <definedName localSheetId="1" name="_4265B">#REF!</definedName>
    <definedName name="Resistividad">#REF!</definedName>
    <definedName name="____COM5">#REF!</definedName>
    <definedName localSheetId="1" name="_265A">#REF!</definedName>
    <definedName name="_ALM1">#REF!</definedName>
    <definedName localSheetId="1" name="___pr47">#REF!</definedName>
    <definedName localSheetId="1" name="SHEET5">#REF!</definedName>
    <definedName localSheetId="1" name="__pr45">#REF!</definedName>
    <definedName localSheetId="1" name="blHorasLluviaInf">#REF!</definedName>
    <definedName localSheetId="1" name="ACT_COMP">#REF!</definedName>
    <definedName name="_____pr20">#REF!</definedName>
    <definedName name="_pr68">#REF!</definedName>
    <definedName name="____pj51">#REF!</definedName>
    <definedName name="data27">#REF!</definedName>
    <definedName name="_4234B">#REF!</definedName>
    <definedName localSheetId="1" name="_152B">#REF!</definedName>
    <definedName name="OD">#REF!</definedName>
    <definedName name="___pr64">#REF!</definedName>
    <definedName name="_272A">#REF!</definedName>
    <definedName localSheetId="1" name="data5">#REF!</definedName>
    <definedName localSheetId="1" name="EQUIPO1">#REF!</definedName>
    <definedName localSheetId="1" name="Total_Interest">#REF!</definedName>
    <definedName name="____pr25">#REF!</definedName>
    <definedName name="ALM">#REF!</definedName>
    <definedName name="VPR_ON">#REF!</definedName>
    <definedName name="abc">#REF!</definedName>
    <definedName localSheetId="1" name="Reactores">#REF!</definedName>
    <definedName name="_EST16">#REF!</definedName>
    <definedName name="_____PJ50">#REF!</definedName>
    <definedName localSheetId="1" name="ValorRecursosComprometidos">#REF!</definedName>
    <definedName localSheetId="1" name="____pr12">#REF!</definedName>
    <definedName localSheetId="1" name="____pr70">#REF!</definedName>
    <definedName localSheetId="1" name="_293A">#REF!</definedName>
    <definedName name="data29">#REF!</definedName>
    <definedName name="PROCESO">#REF!</definedName>
    <definedName localSheetId="1" name="___TOP10">#REF!</definedName>
    <definedName name="TOTSHE21">#REF!</definedName>
    <definedName name="_____pr40">#REF!</definedName>
    <definedName localSheetId="1" name="Obra">#REF!</definedName>
    <definedName localSheetId="1" name="cdfgrtfd">#REF!</definedName>
    <definedName name="VPNInversionCCP">#REF!</definedName>
    <definedName name="ks">#REF!</definedName>
    <definedName localSheetId="1" name="___pr54">#REF!</definedName>
    <definedName name="Tasa">#REF!</definedName>
    <definedName name="CajDol4">#REF!</definedName>
    <definedName localSheetId="1" name="___COM10">#REF!</definedName>
    <definedName name="___key31">#REF!</definedName>
    <definedName localSheetId="1" name="SHEET25">#REF!</definedName>
    <definedName name="MaterialTub">#REF!</definedName>
    <definedName name="data66">#REF!</definedName>
    <definedName name="MIN_MAX_sma">#REF!</definedName>
    <definedName name="_183A">#REF!</definedName>
    <definedName localSheetId="1" name="_____pr37">#REF!</definedName>
    <definedName localSheetId="1" name="Insumos_basicos">#REF!</definedName>
    <definedName localSheetId="1" name="TEMA7">#REF!</definedName>
    <definedName name="___pr22">#REF!</definedName>
    <definedName name="____COM4">#REF!</definedName>
    <definedName name="_195B">#REF!</definedName>
    <definedName name="_____pr10">#REF!</definedName>
    <definedName localSheetId="1" name="DEX">#REF!</definedName>
    <definedName localSheetId="1" name="jvv">#REF!</definedName>
    <definedName localSheetId="1" name="opcion">#REF!</definedName>
    <definedName localSheetId="1" name="blEqCantiInf1">#REF!</definedName>
    <definedName name="EXCAV_2">#REF!</definedName>
    <definedName localSheetId="1" name="precio2">#REF!</definedName>
    <definedName name="costo2">#REF!</definedName>
    <definedName name="_pr15">#REF!</definedName>
    <definedName localSheetId="1" name="exCEL">#REF!</definedName>
    <definedName name="_196A">#REF!</definedName>
    <definedName localSheetId="1" name="___pr57">#REF!</definedName>
    <definedName name="SHEET20">#REF!</definedName>
    <definedName name="TOTSHE24">#REF!</definedName>
    <definedName name="___pr17">#REF!</definedName>
    <definedName name="VRP_PETROQ">#REF!</definedName>
    <definedName localSheetId="1" name="_133A">#REF!</definedName>
    <definedName localSheetId="1" name="_COM8">#REF!</definedName>
    <definedName localSheetId="1" name="_EST8">#REF!</definedName>
    <definedName name="__pr20">#REF!</definedName>
    <definedName localSheetId="1" name="__pr39">#REF!</definedName>
    <definedName name="SUP_VPR_NA">#REF!</definedName>
    <definedName name="_167B">#REF!</definedName>
    <definedName name="_4270B">#REF!</definedName>
    <definedName name="____TOP1">#REF!</definedName>
    <definedName name="MARCO_H">#REF!</definedName>
    <definedName name="SS_AVG_SIZE">#REF!</definedName>
    <definedName localSheetId="1" name="___pr32">#REF!</definedName>
    <definedName localSheetId="1" name="_161B">#REF!</definedName>
    <definedName name="diametros">#REF!</definedName>
    <definedName localSheetId="1" name="_191B">#REF!</definedName>
    <definedName localSheetId="1" name="TOTSHE2">#REF!</definedName>
    <definedName localSheetId="1" name="_292B">#REF!</definedName>
    <definedName name="_TOP7">#REF!</definedName>
    <definedName name="___pr36">#REF!</definedName>
    <definedName localSheetId="1" name="______pr59">#REF!</definedName>
    <definedName name="____pr66">#REF!</definedName>
    <definedName name="GTO_ADMON">#REF!</definedName>
    <definedName localSheetId="1" name="SHEET22">#REF!</definedName>
    <definedName localSheetId="1" name="aida">#REF!</definedName>
    <definedName localSheetId="1" name="__COM8">#REF!</definedName>
    <definedName localSheetId="1" name="CajDol4">#REF!</definedName>
    <definedName localSheetId="1" name="_Sort">#REF!</definedName>
    <definedName localSheetId="1" name="___COM19">#REF!</definedName>
    <definedName name="__COM10">#REF!</definedName>
    <definedName name="Listado">#REF!</definedName>
    <definedName localSheetId="1" name="Pb">#REF!</definedName>
    <definedName localSheetId="1" name="YA">#REF!</definedName>
    <definedName name="COPIA1">#REF!</definedName>
    <definedName localSheetId="1" name="item630.6">#REF!</definedName>
    <definedName localSheetId="1" name="anexů7">#REF!</definedName>
    <definedName localSheetId="1" name="_280A">#REF!</definedName>
    <definedName name="klklk">#REF!</definedName>
    <definedName localSheetId="1" name="_250B">#REF!</definedName>
    <definedName localSheetId="1" name="Trenes">#REF!</definedName>
    <definedName localSheetId="1" name="_pr54">#REF!</definedName>
    <definedName name="___TOP4">#REF!</definedName>
    <definedName localSheetId="1" name="___PJ50">#REF!</definedName>
    <definedName localSheetId="1" name="_205B">#REF!</definedName>
    <definedName name="K8F1">#REF!</definedName>
    <definedName name="____pr05">#REF!</definedName>
    <definedName name="P_Yacimiento">#REF!</definedName>
    <definedName name="kuyhgbe">#REF!</definedName>
    <definedName localSheetId="1" name="DEP_VPR_GRN">#REF!</definedName>
    <definedName name="XZS">#REF!</definedName>
    <definedName name="_COM11">#REF!</definedName>
    <definedName localSheetId="1" name="_COM9">#REF!</definedName>
    <definedName name="_292B">#REF!</definedName>
    <definedName name="_133B">#REF!</definedName>
    <definedName name="_EST14">#REF!</definedName>
    <definedName name="____pr55">#REF!</definedName>
    <definedName name="aba_1">#REF!</definedName>
    <definedName name="____COM21">#REF!</definedName>
    <definedName localSheetId="1" name="GRM_ON_DRIO">#REF!</definedName>
    <definedName localSheetId="1" name="__pr53">#REF!</definedName>
    <definedName localSheetId="1" name="Tipoproceso">#REF!</definedName>
    <definedName localSheetId="1" name="__pr62">#REF!</definedName>
    <definedName localSheetId="1" name="DAFT">#REF!</definedName>
    <definedName localSheetId="1" name="GENERAL">#REF!</definedName>
    <definedName name="_EXC7">#REF!</definedName>
    <definedName name="BDD">#REF!</definedName>
    <definedName localSheetId="1" name="_pr34">#REF!</definedName>
    <definedName name="dc">#REF!</definedName>
    <definedName localSheetId="1" name="data49">#REF!</definedName>
    <definedName localSheetId="1" name="item710.2">#REF!</definedName>
    <definedName name="TITLE">#REF!</definedName>
    <definedName localSheetId="1" name="GRUPO1">#REF!</definedName>
    <definedName name="factor">#REF!</definedName>
    <definedName name="TOTSHE19">#REF!</definedName>
    <definedName name="Geotex">#REF!</definedName>
    <definedName localSheetId="1" name="_Fill">#REF!</definedName>
    <definedName name="data5">#REF!</definedName>
    <definedName name="____MA2">#REF!</definedName>
    <definedName name="____pr38">#REF!</definedName>
    <definedName localSheetId="1" name="__PJ50">#REF!</definedName>
    <definedName localSheetId="1" name="data52">#REF!</definedName>
    <definedName name="_COM4">#REF!</definedName>
    <definedName localSheetId="1" name="_pr08">#REF!</definedName>
    <definedName name="data23">#REF!</definedName>
    <definedName name="_255A">#REF!</definedName>
    <definedName name="______pr53">#REF!</definedName>
    <definedName name="_4245A">#REF!</definedName>
    <definedName name="______pr42">#REF!</definedName>
    <definedName localSheetId="1" name="____pr53">#REF!</definedName>
    <definedName localSheetId="1" name="XZS">#REF!</definedName>
    <definedName name="_4207A">#REF!</definedName>
    <definedName name="_____pr26">#REF!</definedName>
    <definedName localSheetId="1" name="SUBSUELO">#REF!</definedName>
    <definedName name="______pr55">#REF!</definedName>
    <definedName localSheetId="1" name="solver_lhs1">'PRESUPUESTO OFICIAL AIU SEDE PT'!$K$67</definedName>
    <definedName name="_pr19">#REF!</definedName>
    <definedName name="TEMA3">#REF!</definedName>
    <definedName localSheetId="1" name="__ref4">#REF!</definedName>
    <definedName name="____pr39">#REF!</definedName>
    <definedName name="CRIT1">#REF!</definedName>
    <definedName localSheetId="1" name="ExtensionCoordinador">#REF!</definedName>
    <definedName localSheetId="1" name="_pr21">#REF!</definedName>
    <definedName name="Pindis">#REF!</definedName>
    <definedName localSheetId="1" name="_202A">#REF!</definedName>
    <definedName name="_COM5">#REF!</definedName>
    <definedName localSheetId="1" name="_tc3">#REF!</definedName>
    <definedName name="data50">#REF!</definedName>
    <definedName name="CRIT_DOL1">#REF!</definedName>
    <definedName localSheetId="1" name="TOTALHH">#REF!</definedName>
    <definedName localSheetId="1" name="___COM17">#REF!</definedName>
    <definedName localSheetId="1" name="___COM3">#REF!</definedName>
    <definedName localSheetId="1" name="VigenciaPesos">#REF!</definedName>
    <definedName localSheetId="1" name="_____pr41">#REF!</definedName>
    <definedName localSheetId="1" name="Listado">#REF!</definedName>
    <definedName name="K5F2">#REF!</definedName>
    <definedName name="DEP_VPR_GRN">#REF!</definedName>
    <definedName name="_EXC4">#REF!</definedName>
    <definedName localSheetId="1" name="CHP">#REF!</definedName>
    <definedName localSheetId="1" name="item730.2">#REF!</definedName>
    <definedName localSheetId="1" name="____pr64">#REF!</definedName>
    <definedName localSheetId="1" name="_290A">#REF!</definedName>
    <definedName name="_254A">#REF!</definedName>
    <definedName localSheetId="1" name="______pr25">#REF!</definedName>
    <definedName localSheetId="1" name="_4251A">#REF!</definedName>
    <definedName localSheetId="1" name="Trimestre2">#REF!</definedName>
    <definedName localSheetId="1" name="______pr24">#REF!</definedName>
    <definedName localSheetId="1" name="____pr11">#REF!</definedName>
    <definedName name="_205A">#REF!</definedName>
    <definedName name="CAP">#REF!</definedName>
    <definedName name="Amount">#REF!</definedName>
    <definedName localSheetId="1" name="BaseDeDatos1">#REF!</definedName>
    <definedName name="SHEET8">#REF!</definedName>
    <definedName name="K0F2">#REF!</definedName>
    <definedName localSheetId="1" name="Breakers_Switches">#REF!</definedName>
    <definedName name="____COM12">#REF!</definedName>
    <definedName localSheetId="1" name="data47">#REF!</definedName>
    <definedName name="TEMA2">#REF!</definedName>
    <definedName localSheetId="1" name="SUP_VPR_NA">#REF!</definedName>
    <definedName name="SUP_VPR_GMM">#REF!</definedName>
    <definedName name="Codigos">#REF!</definedName>
    <definedName localSheetId="1" name="titu">#REF!</definedName>
    <definedName name="SECTOR">#REF!</definedName>
    <definedName name="____pr40">#REF!</definedName>
    <definedName localSheetId="1" name="Mi_Salida1">#REF!</definedName>
    <definedName name="_210A">#REF!</definedName>
    <definedName localSheetId="1" name="____pr39">#REF!</definedName>
    <definedName name="VPN">#REF!</definedName>
    <definedName localSheetId="1" name="_171A">#REF!</definedName>
    <definedName name="EXCAV_1">#REF!</definedName>
    <definedName localSheetId="1" name="_ALM1">#REF!</definedName>
    <definedName name="CS_AVG_SIZE">#REF!</definedName>
    <definedName localSheetId="1" name="TEMA2">#REF!</definedName>
    <definedName name="____COM13">#REF!</definedName>
    <definedName name="____pr61">#REF!</definedName>
    <definedName localSheetId="1" name="data42">#REF!</definedName>
    <definedName name="_pr51">#REF!</definedName>
    <definedName name="_4234A">#REF!</definedName>
    <definedName name="_4222B">#REF!</definedName>
    <definedName localSheetId="1" name="_EST15">#REF!</definedName>
    <definedName localSheetId="1" name="_____pr24">#REF!</definedName>
    <definedName name="G.Eo">#REF!</definedName>
    <definedName name="popu">#REF!</definedName>
    <definedName localSheetId="1" name="ENTRADASP">#REF!</definedName>
    <definedName localSheetId="1" name="_166B">#REF!</definedName>
    <definedName name="____pr57">#REF!</definedName>
    <definedName name="item730.1">#REF!</definedName>
    <definedName localSheetId="1" name="MORON">#REF!</definedName>
    <definedName localSheetId="1" name="____PJ50">#REF!</definedName>
    <definedName localSheetId="1" name="__pr14">#REF!</definedName>
    <definedName localSheetId="1" name="auto2">#REF!</definedName>
    <definedName name="VigenciaPesos">#REF!</definedName>
    <definedName name="__pr47">#REF!</definedName>
    <definedName name="_4208A">#REF!</definedName>
    <definedName localSheetId="1" name="_4255B">#REF!</definedName>
    <definedName name="___COM7">#REF!</definedName>
    <definedName localSheetId="1" name="valor1">#REF!</definedName>
    <definedName localSheetId="1" name="__pr03">#REF!</definedName>
    <definedName name="_EST18">#REF!</definedName>
    <definedName localSheetId="1" name="C._C.">#REF!</definedName>
    <definedName localSheetId="1" name="abc">#REF!</definedName>
    <definedName name="ene">#REF!</definedName>
    <definedName localSheetId="1" name="_pr12">#REF!</definedName>
    <definedName name="Obra">#REF!</definedName>
    <definedName name="_num5">#REF!</definedName>
    <definedName localSheetId="1" name="RFV">#REF!</definedName>
    <definedName name="_18_Dic">#REF!</definedName>
    <definedName localSheetId="1" name="___pr17">#REF!</definedName>
    <definedName localSheetId="1" name="_240A">#REF!</definedName>
    <definedName localSheetId="1" name="_283A">#REF!</definedName>
    <definedName name="K3F1">#REF!</definedName>
    <definedName localSheetId="1" name="__123Graph_A">#REF!</definedName>
    <definedName name="TIPO_GRUPO">#REF!</definedName>
    <definedName localSheetId="1" name="Wcut">#REF!</definedName>
    <definedName name="_185A">#REF!</definedName>
    <definedName name="item730.2.4">#REF!</definedName>
    <definedName name="__pr05">#REF!</definedName>
    <definedName localSheetId="1" name="Transmisores">#REF!</definedName>
    <definedName localSheetId="1" name="MATRIZ_DE_DATOS">#REF!</definedName>
    <definedName localSheetId="1" name="rendimiento">#REF!</definedName>
    <definedName name="____pr20">#REF!</definedName>
    <definedName localSheetId="1" name="_4257A">#REF!</definedName>
    <definedName name="_163A">#REF!</definedName>
    <definedName name="_PTO97">#REF!</definedName>
    <definedName name="G">#REF!</definedName>
    <definedName name="_____pr48">#REF!</definedName>
    <definedName localSheetId="1" name="______pr61">#REF!</definedName>
    <definedName name="bn">#REF!</definedName>
    <definedName localSheetId="1" name="CL">#REF!</definedName>
    <definedName name="blHoraEqInf2">#REF!</definedName>
    <definedName localSheetId="1" name="____pr09">#REF!</definedName>
    <definedName localSheetId="1" name="____COM14">#REF!</definedName>
    <definedName localSheetId="1" name="_FC">#REF!</definedName>
    <definedName name="__pr40">#REF!</definedName>
    <definedName name="kf">#REF!</definedName>
    <definedName localSheetId="1" name="__COM9">#REF!</definedName>
    <definedName name="_COM2">#REF!</definedName>
    <definedName name="_tax1">#REF!</definedName>
    <definedName localSheetId="1" name="_pr15">#REF!</definedName>
    <definedName localSheetId="1" name="_124A">#REF!</definedName>
    <definedName name="base2">#REF!</definedName>
    <definedName name="TOTSHE15">#REF!</definedName>
    <definedName localSheetId="1" name="__pr10">#REF!</definedName>
    <definedName localSheetId="1" name="IP">#REF!</definedName>
    <definedName name="anexo14">#REF!</definedName>
    <definedName localSheetId="1" name="_260A">#REF!</definedName>
    <definedName name="_183B">#REF!</definedName>
    <definedName name="TOTSHE2">#REF!</definedName>
    <definedName localSheetId="1" name="____TOP8">#REF!</definedName>
    <definedName localSheetId="1" name="_pr20">#REF!</definedName>
    <definedName localSheetId="1" name="____pr68">#REF!</definedName>
    <definedName name="PeriodoRepagoCCP">#REF!</definedName>
    <definedName localSheetId="1" name="______pr44">#REF!</definedName>
    <definedName name="PrecioS">#REF!</definedName>
    <definedName localSheetId="1" name="_____pr05">#REF!</definedName>
    <definedName localSheetId="1" name="Pindis">#REF!</definedName>
    <definedName localSheetId="1" name="GTO_ADMON">#REF!</definedName>
    <definedName name="_4290A">#REF!</definedName>
    <definedName name="L">#REF!</definedName>
    <definedName localSheetId="1" name="data66">#REF!</definedName>
    <definedName name="K6F2">#REF!</definedName>
    <definedName localSheetId="1" name="CajDol9">#REF!</definedName>
    <definedName name="_4283B">#REF!</definedName>
    <definedName name="DANODOF">#REF!</definedName>
    <definedName localSheetId="0" name="solver_lhs1">'PRESUPUESTO OFICIAL (SEDE ADM.)'!$K$71</definedName>
    <definedName localSheetId="1" name="Beg_Bal">#REF!</definedName>
    <definedName localSheetId="1" name="VPNCCP">#REF!</definedName>
    <definedName localSheetId="1" name="_4251C">#REF!</definedName>
    <definedName localSheetId="1" name="_____pr06">#REF!</definedName>
    <definedName localSheetId="1" name="_243B">#REF!</definedName>
    <definedName name="_____pr15">#REF!</definedName>
    <definedName localSheetId="1" name="tri">#REF!</definedName>
    <definedName localSheetId="1" name="_____pr17">#REF!</definedName>
    <definedName name="______pr27">#REF!</definedName>
    <definedName name="__pr55">#REF!</definedName>
    <definedName localSheetId="1" name="Requerimientos">#REF!</definedName>
    <definedName localSheetId="1" name="__pr33">#REF!</definedName>
    <definedName localSheetId="1" name="__pr05">#REF!</definedName>
    <definedName localSheetId="1" name="__pr61">#REF!</definedName>
    <definedName name="___pr46">#REF!</definedName>
    <definedName localSheetId="1" name="MOD">#REF!</definedName>
    <definedName name="______pr70">#REF!</definedName>
    <definedName localSheetId="1" name="QTIES">#REF!</definedName>
    <definedName localSheetId="1" name="____pr50">#REF!</definedName>
    <definedName name="ac">#REF!</definedName>
    <definedName name="WD">#REF!</definedName>
    <definedName localSheetId="1" name="_num10">#REF!</definedName>
    <definedName name="_190B">#REF!</definedName>
    <definedName name="blEqCantiInf2">#REF!</definedName>
    <definedName name="_____pr03">#REF!</definedName>
    <definedName name="_201A">#REF!</definedName>
    <definedName name="____COM16">#REF!</definedName>
    <definedName name="_pr31">#REF!</definedName>
    <definedName name="_275B">#REF!</definedName>
    <definedName localSheetId="1" name="___pr05">#REF!</definedName>
    <definedName localSheetId="1" name="_193B">#REF!</definedName>
    <definedName localSheetId="1" name="K5F2">#REF!</definedName>
    <definedName localSheetId="1" name="___COM15">#REF!</definedName>
    <definedName name="data61">#REF!</definedName>
    <definedName localSheetId="1" name="THP">#REF!</definedName>
    <definedName name="blHorasLluviaInf">#REF!</definedName>
    <definedName localSheetId="1" name="H_pump">#REF!</definedName>
    <definedName name="_____pr63">#REF!</definedName>
    <definedName name="WQ">#REF!</definedName>
    <definedName localSheetId="1" name="_1ane_o10">#REF!</definedName>
    <definedName name="RES">#REF!</definedName>
    <definedName localSheetId="1" name="data28">#REF!</definedName>
    <definedName name="______MA2">#REF!</definedName>
    <definedName localSheetId="1" name="____pj51">#REF!</definedName>
    <definedName localSheetId="1" name="DMxUS">#REF!</definedName>
    <definedName name="APELLIDOS">#REF!</definedName>
    <definedName name="______pr15">#REF!</definedName>
    <definedName localSheetId="1" name="blPDT">#REF!</definedName>
    <definedName name="Detalle_Reserva">#REF!</definedName>
    <definedName name="data21">#REF!</definedName>
    <definedName name="VentaAiu">#REF!</definedName>
    <definedName name="Longitud">#REF!</definedName>
    <definedName localSheetId="1" name="Wtot">#REF!</definedName>
    <definedName localSheetId="1" name="_196A">#REF!</definedName>
    <definedName localSheetId="1" name="kj">#REF!</definedName>
    <definedName localSheetId="1" name="ACT_CONT">#REF!</definedName>
    <definedName localSheetId="1" name="_922A">#REF!</definedName>
    <definedName name="Operario">#REF!</definedName>
    <definedName localSheetId="1" name="____COM3">#REF!</definedName>
    <definedName localSheetId="1" name="___TOP4">#REF!</definedName>
    <definedName localSheetId="1" name="_pr17">#REF!</definedName>
    <definedName localSheetId="1" name="_TOP2">#REF!</definedName>
    <definedName name="MACR">#REF!</definedName>
    <definedName name="_220A">#REF!</definedName>
    <definedName name="data43">#REF!</definedName>
    <definedName name="Scheduled_Monthly_Payment">#REF!</definedName>
    <definedName localSheetId="1" name="nmdlf">#REF!</definedName>
    <definedName name="TITULO">#REF!</definedName>
    <definedName localSheetId="1" name="_270A">#REF!</definedName>
    <definedName name="_171A">#REF!</definedName>
    <definedName localSheetId="1" name="EXCAV_1">#REF!</definedName>
    <definedName name="______pr21">#REF!</definedName>
    <definedName localSheetId="1" name="display_area_2">#REF!</definedName>
    <definedName localSheetId="1" name="VALDES">#REF!</definedName>
    <definedName name="vpt">#REF!</definedName>
    <definedName name="_260A">#REF!</definedName>
    <definedName localSheetId="1" name="IMPTOS">#REF!</definedName>
    <definedName name="AlcanceProyecto">#REF!</definedName>
    <definedName localSheetId="1" name="TEMA3">#REF!</definedName>
    <definedName name="_223A">#REF!</definedName>
    <definedName name="Subtotal">#REF!</definedName>
    <definedName localSheetId="1" name="TIPO_GRUPO">#REF!</definedName>
    <definedName localSheetId="1" name="ACT_CONT2">#REF!</definedName>
    <definedName localSheetId="1" name="_TOP9">#REF!</definedName>
    <definedName localSheetId="1" name="_QTY1">#REF!</definedName>
    <definedName name="item450.2P">#REF!</definedName>
    <definedName localSheetId="1" name="_EXC9">#REF!</definedName>
    <definedName name="TEMA9">#REF!</definedName>
    <definedName localSheetId="1" name="diametros">#REF!</definedName>
    <definedName name="Princ">#REF!</definedName>
    <definedName name="VPR_GAS">#REF!</definedName>
    <definedName name="TEMA7">#REF!</definedName>
    <definedName name="ObjetivoProyecto">#REF!</definedName>
    <definedName localSheetId="1" name="InvDol5">#REF!</definedName>
    <definedName localSheetId="1" name="USxCOL">#REF!</definedName>
    <definedName localSheetId="1" name="_pr26">#REF!</definedName>
    <definedName localSheetId="1" name="__COM1">#REF!</definedName>
    <definedName localSheetId="1" name="TOTSHE25">#REF!</definedName>
    <definedName localSheetId="1" name="______pr11">#REF!</definedName>
    <definedName localSheetId="1" name="RG">#REF!</definedName>
    <definedName localSheetId="1" name="SHEET23">#REF!</definedName>
    <definedName name="_180B">#REF!</definedName>
    <definedName name="_212A">#REF!</definedName>
    <definedName localSheetId="1" name="_pr01">#REF!</definedName>
    <definedName localSheetId="1" name="AlcanceProyecto">#REF!</definedName>
    <definedName localSheetId="1" name="COMIDA">#REF!</definedName>
    <definedName name="__COM8">#REF!</definedName>
    <definedName name="_COM12">#REF!</definedName>
    <definedName localSheetId="1" name="anexo12">#REF!</definedName>
    <definedName localSheetId="1" name="___pr21">#REF!</definedName>
    <definedName localSheetId="1" name="Varios">#REF!</definedName>
    <definedName name="data19">#REF!</definedName>
    <definedName name="G.Eg">#REF!</definedName>
    <definedName name="blCantidades1">#REF!</definedName>
    <definedName localSheetId="1" name="bi">#REF!</definedName>
    <definedName localSheetId="1" name="_____pr22">#REF!</definedName>
    <definedName name="_pr43">#REF!</definedName>
    <definedName localSheetId="1" name="SHEET24">#REF!</definedName>
    <definedName name="_num2">#REF!</definedName>
    <definedName name="___pr49">#REF!</definedName>
    <definedName name="AIU_2">#REF!</definedName>
    <definedName name="_____pr71">#REF!</definedName>
    <definedName name="_F10">#REF!</definedName>
    <definedName name="data1">#REF!</definedName>
    <definedName localSheetId="1" name="______pr57">#REF!</definedName>
    <definedName localSheetId="1" name="_____pr27">#REF!</definedName>
    <definedName localSheetId="1" name="_____pr63">#REF!</definedName>
    <definedName localSheetId="1" name="data50">#REF!</definedName>
    <definedName name="__num9">#REF!</definedName>
    <definedName name="anexo3">#REF!</definedName>
    <definedName name="data20">#REF!</definedName>
    <definedName localSheetId="0" name="solver_opt">'PRESUPUESTO OFICIAL (SEDE ADM.)'!$K$71</definedName>
    <definedName name="_4221A">#REF!</definedName>
    <definedName name="anexo8">#REF!</definedName>
    <definedName localSheetId="1" name="APU_directos">#REF!</definedName>
    <definedName name="XD">#REF!</definedName>
    <definedName localSheetId="1" name="Amount">#REF!</definedName>
    <definedName localSheetId="1" name="______pr04">#REF!</definedName>
    <definedName localSheetId="1" name="data10">#REF!</definedName>
    <definedName name="DBASE2">#REF!</definedName>
    <definedName name="rendimiento">#REF!</definedName>
    <definedName name="_COM13">#REF!</definedName>
    <definedName name="__pr37">#REF!</definedName>
    <definedName localSheetId="1" name="_tax4">#REF!</definedName>
    <definedName name="Estados">#REF!</definedName>
    <definedName localSheetId="1" name="Platinas">#REF!</definedName>
    <definedName name="BENEF.UNIT.">#REF!</definedName>
    <definedName localSheetId="1" name="___pr50">#REF!</definedName>
    <definedName name="blComentarioInf1">#REF!</definedName>
    <definedName name="_265B">#REF!</definedName>
    <definedName name="___COM20">#REF!</definedName>
    <definedName name="____COM1">#REF!</definedName>
    <definedName localSheetId="1" name="____pr37">#REF!</definedName>
    <definedName localSheetId="1" name="_282B">#REF!</definedName>
    <definedName name="Listado1">#REF!</definedName>
    <definedName localSheetId="1" name="___pr72">#REF!</definedName>
    <definedName localSheetId="1" name="TOPGENER1">#REF!</definedName>
    <definedName localSheetId="1" name="Tubería">#REF!</definedName>
    <definedName name="______pr02">#REF!</definedName>
    <definedName localSheetId="1" name="_____pr55">#REF!</definedName>
    <definedName name="Pb">#REF!</definedName>
    <definedName localSheetId="1" name="_pr40">#REF!</definedName>
    <definedName name="___PJ50">#REF!</definedName>
    <definedName localSheetId="1" name="_EST12">#REF!</definedName>
    <definedName localSheetId="1" name="resumen">#REF!</definedName>
    <definedName localSheetId="1" name="EQUIPOS1">#REF!</definedName>
    <definedName name="______pr29">#REF!</definedName>
    <definedName localSheetId="1" name="NUEVO">#REF!</definedName>
    <definedName localSheetId="1" name="_____pr66">#REF!</definedName>
    <definedName localSheetId="1" name="____pr08">#REF!</definedName>
    <definedName localSheetId="1" name="___pr04">#REF!</definedName>
    <definedName name="Print_Area_MI">#REF!</definedName>
    <definedName name="RegistroCoordinador">#REF!</definedName>
    <definedName localSheetId="1" name="_173A">#REF!</definedName>
    <definedName localSheetId="1" name="__pr70">#REF!</definedName>
    <definedName localSheetId="1" name="_281B">#REF!</definedName>
    <definedName localSheetId="1" name="CDE">#REF!</definedName>
    <definedName name="la">#REF!</definedName>
    <definedName name="____pr07">#REF!</definedName>
    <definedName localSheetId="1" name="___TOP3">#REF!</definedName>
    <definedName name="TrainSpec">#REF!</definedName>
    <definedName localSheetId="1" name="CARGOS">#REF!</definedName>
    <definedName localSheetId="1" name="_____pr46">#REF!</definedName>
    <definedName name="PW">#REF!</definedName>
    <definedName localSheetId="1" name="TOTAL">#REF!</definedName>
    <definedName localSheetId="1" name="____pr31">#REF!</definedName>
    <definedName name="________PJ50">#REF!</definedName>
    <definedName name="data2">#REF!</definedName>
    <definedName name="_TOP3">#REF!</definedName>
    <definedName localSheetId="1" name="__TOP2">#REF!</definedName>
    <definedName name="_srn001">#REF!</definedName>
    <definedName localSheetId="1" name="lp">#REF!</definedName>
    <definedName name="irng">#REF!</definedName>
    <definedName localSheetId="1" name="dc">#REF!</definedName>
    <definedName name="___pr43">#REF!</definedName>
    <definedName localSheetId="1" name="blComentarioInf2">#REF!</definedName>
    <definedName name="ITEM2">#REF!</definedName>
    <definedName name="HOJA1">#REF!</definedName>
    <definedName localSheetId="1" name="CANT">#REF!</definedName>
    <definedName localSheetId="1" name="Sched_Pay">#REF!</definedName>
    <definedName name="auto1">#REF!</definedName>
    <definedName name="COPIA2">#REF!</definedName>
    <definedName localSheetId="1" name="ABCDE">#REF!</definedName>
    <definedName name="A_impresión_IM">#REF!</definedName>
    <definedName name="__COM5">#REF!</definedName>
    <definedName localSheetId="1" name="____COM21">#REF!</definedName>
    <definedName localSheetId="1" name="_214A">#REF!</definedName>
    <definedName localSheetId="1" name="ITEM3">#REF!</definedName>
    <definedName name="_190A">#REF!</definedName>
    <definedName localSheetId="1" name="AND">#REF!</definedName>
    <definedName localSheetId="1" name="blFechaInicio">#REF!</definedName>
    <definedName localSheetId="1" name="_254B">#REF!</definedName>
    <definedName name="__pr06">#REF!</definedName>
    <definedName localSheetId="1" name="_252B">#REF!</definedName>
    <definedName localSheetId="1" name="__COM21">#REF!</definedName>
    <definedName name="___pr26">#REF!</definedName>
    <definedName name="Wtot">#REF!</definedName>
    <definedName name="API">#REF!</definedName>
    <definedName localSheetId="1" name="C_">#REF!</definedName>
    <definedName name="_122B">#REF!</definedName>
    <definedName name="_121B">#REF!</definedName>
    <definedName localSheetId="1" name="______pr14">#REF!</definedName>
    <definedName name="jvv">#REF!</definedName>
    <definedName name="CRIT">#REF!</definedName>
    <definedName name="__pr09">#REF!</definedName>
    <definedName localSheetId="1" name="______pr05">#REF!</definedName>
    <definedName name="ADMON">#REF!</definedName>
    <definedName name="boxes">#REF!</definedName>
    <definedName localSheetId="1" name="_pr39">#REF!</definedName>
    <definedName localSheetId="1" name="__pr07">#REF!</definedName>
    <definedName localSheetId="1" name="anexo1">#REF!</definedName>
    <definedName name="MANUAL">#REF!</definedName>
    <definedName localSheetId="1" name="CRIT_CHICHI">#REF!</definedName>
    <definedName localSheetId="1" name="_194B">#REF!</definedName>
    <definedName name="APU_directos">#REF!</definedName>
    <definedName localSheetId="1" name="Norte">#REF!</definedName>
    <definedName name="ps">#REF!</definedName>
    <definedName name="SHEET15">#REF!</definedName>
    <definedName localSheetId="1" name="__pr24">#REF!</definedName>
    <definedName name="TUBERIA">#REF!</definedName>
    <definedName localSheetId="1" name="___pr60">#REF!</definedName>
    <definedName name="____COM19">#REF!</definedName>
    <definedName localSheetId="1" name="_EXC11">#REF!</definedName>
    <definedName name="___TOP8">#REF!</definedName>
    <definedName name="GOR">#REF!</definedName>
    <definedName name="______pr10">#REF!</definedName>
    <definedName name="______pr65">#REF!</definedName>
    <definedName name="__pr58">#REF!</definedName>
    <definedName name="BREAKER">#REF!</definedName>
    <definedName localSheetId="1" name="_175A">#REF!</definedName>
    <definedName name="_117B">#REF!</definedName>
    <definedName localSheetId="1" name="__COM2">#REF!</definedName>
    <definedName localSheetId="1" name="____pr69">#REF!</definedName>
    <definedName name="x">#REF!</definedName>
    <definedName name="______pr45">#REF!</definedName>
    <definedName name="base1">#REF!</definedName>
    <definedName localSheetId="1" name="blCantidades2">#REF!</definedName>
    <definedName localSheetId="1" name="______pr50">#REF!</definedName>
    <definedName localSheetId="1" name="TOTSHE3">#REF!</definedName>
    <definedName localSheetId="1" name="m">#REF!</definedName>
    <definedName name="_133A">#REF!</definedName>
    <definedName localSheetId="1" name="irng">#REF!</definedName>
    <definedName localSheetId="1" name="_pr52">#REF!</definedName>
    <definedName localSheetId="1" name="___pr61">#REF!</definedName>
    <definedName localSheetId="1" name="F.L">#REF!</definedName>
    <definedName localSheetId="1" name="_912A">#REF!</definedName>
    <definedName localSheetId="1" name="___COM21">#REF!</definedName>
    <definedName localSheetId="1" name="PREST">#REF!</definedName>
    <definedName localSheetId="1" name="MCCs">#REF!</definedName>
    <definedName name="______pr30">#REF!</definedName>
    <definedName localSheetId="1" name="______pr52">#REF!</definedName>
    <definedName localSheetId="1" name="K0F1">#REF!</definedName>
    <definedName localSheetId="1" name="dd">#REF!</definedName>
    <definedName name="_pr26">#REF!</definedName>
    <definedName localSheetId="1" name="_163A">#REF!</definedName>
    <definedName name="TAREAS_INICIALES">#REF!</definedName>
    <definedName name="____pr53">#REF!</definedName>
    <definedName name="____pr68">#REF!</definedName>
    <definedName localSheetId="1" name="blHoraEqInf1">#REF!</definedName>
    <definedName name="Meta1">#REF!</definedName>
    <definedName localSheetId="1" name="MontoVigenciasA5">#REF!</definedName>
    <definedName name="___pr32">#REF!</definedName>
    <definedName name="_____pr39">#REF!</definedName>
    <definedName name="CARGOS">#REF!</definedName>
    <definedName name="__pr13">#REF!</definedName>
    <definedName name="____pr03">#REF!</definedName>
    <definedName localSheetId="1" name="SECTOR">#REF!</definedName>
    <definedName name="SUP_VEX">#REF!</definedName>
    <definedName localSheetId="1" name="____COM18">#REF!</definedName>
    <definedName localSheetId="1" name="data30">#REF!</definedName>
    <definedName name="F.L">#REF!</definedName>
    <definedName name="_____pr66">#REF!</definedName>
    <definedName localSheetId="1" name="vpt">#REF!</definedName>
    <definedName name="_160A">#REF!</definedName>
    <definedName localSheetId="1" name="_IVA1">#REF!</definedName>
    <definedName name="INTERMEDIA_I">#REF!</definedName>
    <definedName localSheetId="1" name="SUPERFICIE">#REF!</definedName>
    <definedName localSheetId="1" name="blEqTiemiInf1">#REF!</definedName>
    <definedName localSheetId="1" name="__pr38">#REF!</definedName>
    <definedName localSheetId="1" name="_153A">#REF!</definedName>
    <definedName localSheetId="1" name="INGENIERIA11">#REF!</definedName>
    <definedName name="TOTSHE20">#REF!</definedName>
    <definedName name="_____pr28">#REF!</definedName>
    <definedName name="__pr24">#REF!</definedName>
    <definedName localSheetId="1" name="APELLIDOS">#REF!</definedName>
    <definedName localSheetId="1" name="SOLD._4_">#REF!</definedName>
    <definedName name="SHEET14">#REF!</definedName>
    <definedName localSheetId="1" name="ListaItem">#REF!</definedName>
    <definedName name="data63">#REF!</definedName>
    <definedName localSheetId="1" name="K9ALO">#REF!</definedName>
    <definedName localSheetId="1" name="_4208B">#REF!</definedName>
    <definedName localSheetId="1" name="__key3">#REF!</definedName>
    <definedName localSheetId="1" name="Excel_BuiltIn_Print_Titles_20">#REF!</definedName>
    <definedName name="AUTOMOTOR">#REF!</definedName>
    <definedName name="_COM9">#REF!</definedName>
    <definedName name="AIU">#REF!</definedName>
    <definedName localSheetId="1" name="ZONA4">#REF!</definedName>
    <definedName name="____pr70">#REF!</definedName>
    <definedName name="blHoraEqInf1">#REF!</definedName>
    <definedName localSheetId="1" name="_COM16">#REF!</definedName>
    <definedName localSheetId="1" name="_166A">#REF!</definedName>
    <definedName name="_____pr22">#REF!</definedName>
    <definedName localSheetId="1" name="__pr51">#REF!</definedName>
    <definedName name="WAGE_RATE">#REF!</definedName>
    <definedName localSheetId="1" name="item310">#REF!</definedName>
    <definedName name="_EST12">#REF!</definedName>
    <definedName localSheetId="1" name="__pr47">#REF!</definedName>
    <definedName name="______pr50">#REF!</definedName>
    <definedName name="_4294A">#REF!</definedName>
    <definedName localSheetId="1" name="______pr62">#REF!</definedName>
    <definedName name="_____MA2">#REF!</definedName>
    <definedName localSheetId="1" name="_pr27">#REF!</definedName>
    <definedName name="_____pr70">#REF!</definedName>
    <definedName name="Porcentaje">#REF!</definedName>
    <definedName name="_4202B">#REF!</definedName>
    <definedName localSheetId="1" name="______pr55">#REF!</definedName>
    <definedName name="_____pr27">#REF!</definedName>
    <definedName name="SOLD._8_">#REF!</definedName>
    <definedName localSheetId="1" name="___pr27">#REF!</definedName>
    <definedName localSheetId="1" name="vct">#REF!</definedName>
    <definedName name="data24">#REF!</definedName>
    <definedName localSheetId="1" name="_4222A">#REF!</definedName>
    <definedName name="_____pr29">#REF!</definedName>
    <definedName name="_175B">#REF!</definedName>
    <definedName name="CHP">#REF!</definedName>
    <definedName name="data37">#REF!</definedName>
    <definedName localSheetId="1" name="_____pr08">#REF!</definedName>
    <definedName name="TOTSHE6">#REF!</definedName>
    <definedName name="__pr31">#REF!</definedName>
    <definedName name="_____pr67">#REF!</definedName>
    <definedName localSheetId="1" name="___pr66">#REF!</definedName>
    <definedName localSheetId="1" name="____TOP4">#REF!</definedName>
    <definedName name="SUP_VPR">#REF!</definedName>
    <definedName name="_Key21">#REF!</definedName>
    <definedName localSheetId="1" name="____COM6">#REF!</definedName>
    <definedName localSheetId="1" name="AQW">#REF!</definedName>
    <definedName localSheetId="1" name="__COM16">#REF!</definedName>
    <definedName name="______pr12">#REF!</definedName>
    <definedName name="rell">#REF!</definedName>
    <definedName name="_291A">#REF!</definedName>
    <definedName name="TOTSHE17">#REF!</definedName>
    <definedName localSheetId="1" name="_EST1">#REF!</definedName>
    <definedName localSheetId="1" name="data14">#REF!</definedName>
    <definedName name="PROGDES">#REF!</definedName>
    <definedName localSheetId="1" name="COLON">#REF!</definedName>
    <definedName localSheetId="1" name="____pr55">#REF!</definedName>
    <definedName name="SEMANA_C3">#REF!</definedName>
    <definedName name="_TOP9">#REF!</definedName>
    <definedName localSheetId="1" name="_285B">#REF!</definedName>
    <definedName localSheetId="1" name="_4283B">#REF!</definedName>
    <definedName name="______pr40">#REF!</definedName>
    <definedName name="K7F2">#REF!</definedName>
    <definedName name="_250B">#REF!</definedName>
    <definedName name="____pr11">#REF!</definedName>
    <definedName localSheetId="1" name="____pr32">#REF!</definedName>
    <definedName name="_EST15">#REF!</definedName>
    <definedName localSheetId="1" name="____pr21">#REF!</definedName>
    <definedName localSheetId="1" name="ABCD">#REF!</definedName>
    <definedName name="demanto">#REF!</definedName>
    <definedName name="CRIT_CHICHI1">#REF!</definedName>
    <definedName name="LANODOFT">#REF!</definedName>
    <definedName name="InvDol7">#REF!</definedName>
    <definedName localSheetId="1" name="EMPLEADO">#REF!</definedName>
    <definedName localSheetId="1" name="___pr03">#REF!</definedName>
    <definedName localSheetId="1" name="data38">#REF!</definedName>
    <definedName name="TOPMENU">#REF!</definedName>
    <definedName name="P">#REF!</definedName>
    <definedName localSheetId="1" name="______pr46">#REF!</definedName>
    <definedName localSheetId="1" name="Total_Pay">#REF!</definedName>
    <definedName localSheetId="1" name="PlazoAIU">#REF!</definedName>
    <definedName name="Excel_BuiltIn_Print_Titles_17">#REF!</definedName>
    <definedName localSheetId="1" name="Facilidades">#REF!</definedName>
    <definedName localSheetId="1" name="___pr42">#REF!</definedName>
    <definedName name="SBS">#REF!</definedName>
    <definedName name="data10">#REF!</definedName>
    <definedName name="RANGO_FECHA">#REF!</definedName>
    <definedName localSheetId="1" name="CajDol11">#REF!</definedName>
    <definedName localSheetId="1" name="___pr49">#REF!</definedName>
    <definedName name="INGENIERIA1">#REF!</definedName>
    <definedName name="data14">#REF!</definedName>
    <definedName name="ng">#REF!</definedName>
    <definedName name="Trimestre1">#REF!</definedName>
    <definedName name="_191B">#REF!</definedName>
    <definedName localSheetId="1" name="Num_Pmt_Per_Year">#REF!</definedName>
    <definedName name="__pr56">#REF!</definedName>
    <definedName name="___pr10">#REF!</definedName>
    <definedName localSheetId="1" name="___pr31">#REF!</definedName>
    <definedName name="A_1">#REF!</definedName>
    <definedName localSheetId="1" name="solver_opt">'PRESUPUESTO OFICIAL AIU SEDE PT'!$K$67</definedName>
    <definedName localSheetId="1" name="ARP">#REF!</definedName>
    <definedName name="llam">#REF!</definedName>
    <definedName name="_282A">#REF!</definedName>
    <definedName localSheetId="1" name="UK">#REF!</definedName>
    <definedName name="Fil_Fechas">#REF!</definedName>
    <definedName localSheetId="1" name="_244B">#REF!</definedName>
    <definedName localSheetId="1" name="____pr42">#REF!</definedName>
    <definedName name="___TOP3">#REF!</definedName>
    <definedName name="blPerObraCantInf">#REF!</definedName>
    <definedName localSheetId="1" name="BENEF.UNIT.">#REF!</definedName>
    <definedName name="POSICIONES">#REF!</definedName>
    <definedName name="LAF">#REF!</definedName>
    <definedName name="______pr01">#REF!</definedName>
    <definedName name="GTO_OPERA">#REF!</definedName>
    <definedName localSheetId="1" name="InvDol3">#REF!</definedName>
    <definedName localSheetId="1" name="BC">#REF!</definedName>
    <definedName localSheetId="1" name="_EST9">#REF!</definedName>
    <definedName localSheetId="1" name="Operario">#REF!</definedName>
    <definedName name="___pr18">#REF!</definedName>
    <definedName name="_215B">#REF!</definedName>
    <definedName name="_4294B">#REF!</definedName>
    <definedName localSheetId="1" name="_4207B">#REF!</definedName>
    <definedName name="__COM6">#REF!</definedName>
    <definedName name="__COM20">#REF!</definedName>
    <definedName name="_271A">#REF!</definedName>
    <definedName name="______pr51">#REF!</definedName>
    <definedName localSheetId="1" name="_4203B">#REF!</definedName>
    <definedName localSheetId="1" name="___pr26">#REF!</definedName>
    <definedName localSheetId="1" name="_255B">#REF!</definedName>
    <definedName name="____pr42">#REF!</definedName>
    <definedName name="_290B">#REF!</definedName>
    <definedName localSheetId="1" name="EMULSION">#REF!</definedName>
    <definedName name="_____pr38">#REF!</definedName>
    <definedName localSheetId="1" name="______pr18">#REF!</definedName>
    <definedName name="______pr35">#REF!</definedName>
    <definedName name="_134A">#REF!</definedName>
    <definedName localSheetId="1" name="_F10">#REF!</definedName>
    <definedName name="_PJ50">#REF!</definedName>
    <definedName name="kdmfm">#REF!</definedName>
    <definedName name="auto2">#REF!</definedName>
    <definedName localSheetId="1" name="__pr40">#REF!</definedName>
    <definedName name="_pr65">#REF!</definedName>
    <definedName name="_167A">#REF!</definedName>
    <definedName name="_EST11">#REF!</definedName>
    <definedName name="K7F1">#REF!</definedName>
    <definedName name="_4265B">#REF!</definedName>
    <definedName name="_pr22">#REF!</definedName>
    <definedName localSheetId="1" name="_nrf10">#REF!</definedName>
    <definedName name="Basica_Reserva_2001">#REF!</definedName>
    <definedName name="___pr20">#REF!</definedName>
    <definedName localSheetId="1" name="Excel_BuiltIn_Print_Titles_8">#REF!</definedName>
    <definedName localSheetId="1" name="_216B">#REF!</definedName>
    <definedName localSheetId="1" name="CodigoProyecto">#REF!</definedName>
    <definedName name="_273B">#REF!</definedName>
    <definedName name="Mi_Salida1">#REF!</definedName>
    <definedName localSheetId="1" name="TOPGENER">#REF!</definedName>
    <definedName name="K6F1">#REF!</definedName>
    <definedName name="__pr12">#REF!</definedName>
    <definedName name="data47">#REF!</definedName>
    <definedName localSheetId="1" name="____COM7">#REF!</definedName>
    <definedName name="____pr43">#REF!</definedName>
    <definedName localSheetId="1" name="data61">#REF!</definedName>
    <definedName name="______pr64">#REF!</definedName>
    <definedName localSheetId="1" name="TEMA1">#REF!</definedName>
    <definedName localSheetId="1" name="____pr60">#REF!</definedName>
    <definedName name="_____pr49">#REF!</definedName>
    <definedName localSheetId="1" name="aba_2">#REF!</definedName>
    <definedName name="_num8">#REF!</definedName>
    <definedName name="item671">#REF!</definedName>
    <definedName name="_164B">#REF!</definedName>
    <definedName localSheetId="1" name="K6F2">#REF!</definedName>
    <definedName name="_COM21">#REF!</definedName>
    <definedName localSheetId="1" name="_210A">#REF!</definedName>
    <definedName localSheetId="1" name="_____pr16">#REF!</definedName>
    <definedName localSheetId="1" name="A_1">#REF!</definedName>
    <definedName localSheetId="1" name="_COM3">#REF!</definedName>
    <definedName name="item673.1">#REF!</definedName>
    <definedName localSheetId="1" name="_EXC10">#REF!</definedName>
    <definedName localSheetId="1" name="PPtoNorte">#REF!</definedName>
    <definedName name="___pr55">#REF!</definedName>
    <definedName localSheetId="1" name="factor">#REF!</definedName>
    <definedName name="TIR">#REF!</definedName>
    <definedName localSheetId="1" name="SHEET17">#REF!</definedName>
    <definedName localSheetId="1" name="Q_BRUTO">#REF!</definedName>
    <definedName localSheetId="1" name="_170A">#REF!</definedName>
    <definedName name="ESPECIFICACION">#REF!</definedName>
    <definedName name="anexo5">#REF!</definedName>
    <definedName localSheetId="1" name="anexo4">#REF!</definedName>
    <definedName localSheetId="1" name="_254A">#REF!</definedName>
    <definedName localSheetId="1" name="Dbgcm">#REF!</definedName>
    <definedName name="_4257B">#REF!</definedName>
    <definedName localSheetId="1" name="_EXC12">#REF!</definedName>
    <definedName localSheetId="1" name="_4203A">#REF!</definedName>
    <definedName name="_205B">#REF!</definedName>
    <definedName localSheetId="1" name="___pr63">#REF!</definedName>
    <definedName localSheetId="1" name="data12">#REF!</definedName>
    <definedName localSheetId="1" name="item330.1">#REF!</definedName>
    <definedName name="_Key2">#REF!</definedName>
    <definedName name="InvDol3">#REF!</definedName>
    <definedName localSheetId="1" name="_pr05">#REF!</definedName>
    <definedName localSheetId="1" name="______pr33">#REF!</definedName>
    <definedName localSheetId="1" name="__COM14">#REF!</definedName>
    <definedName localSheetId="1" name="Trimestre1">#REF!</definedName>
    <definedName localSheetId="1" name="km">#REF!</definedName>
    <definedName name="LANODO">#REF!</definedName>
    <definedName name="_195A">#REF!</definedName>
    <definedName name="__pr65">#REF!</definedName>
    <definedName localSheetId="1" name="_APU221">#REF!</definedName>
    <definedName localSheetId="1" name="_____pr25">#REF!</definedName>
    <definedName localSheetId="1" name="_____pr11">#REF!</definedName>
    <definedName name="AUTOMOTOR1">#REF!</definedName>
    <definedName name="CajDol10">#REF!</definedName>
    <definedName name="anex7">#REF!</definedName>
    <definedName localSheetId="1" name="_4212A">#REF!</definedName>
    <definedName name="___pr25">#REF!</definedName>
    <definedName localSheetId="1" name="item700.1">#REF!</definedName>
    <definedName name="_215A">#REF!</definedName>
    <definedName name="K9ALO">#REF!</definedName>
    <definedName localSheetId="1" name="TOTSHE13">#REF!</definedName>
    <definedName name="TB_EVENTOS_OTS_ANUAL">#REF!</definedName>
    <definedName name="_____pr65">#REF!</definedName>
    <definedName name="Icct">#REF!</definedName>
    <definedName localSheetId="1" name="___pr55">#REF!</definedName>
    <definedName name="SHEET17">#REF!</definedName>
    <definedName localSheetId="1" name="_132A">#REF!</definedName>
    <definedName localSheetId="1" name="data45">#REF!</definedName>
    <definedName localSheetId="1" name="__COM11">#REF!</definedName>
    <definedName name="_LEY80">#REF!</definedName>
    <definedName localSheetId="1" name="__pr69">#REF!</definedName>
    <definedName localSheetId="1" name="_pr60">#REF!</definedName>
    <definedName name="CajDol11">#REF!</definedName>
    <definedName name="VFR">#REF!</definedName>
    <definedName localSheetId="1" name="dolar">#REF!</definedName>
    <definedName name="anexo2">#REF!</definedName>
    <definedName localSheetId="1" name="______MA2">#REF!</definedName>
    <definedName localSheetId="1" name="____pr56">#REF!</definedName>
    <definedName localSheetId="1" name="___COM20">#REF!</definedName>
    <definedName name="____pr54">#REF!</definedName>
    <definedName localSheetId="1" name="_pr70">#REF!</definedName>
    <definedName localSheetId="1" name="K0F2">#REF!</definedName>
    <definedName name="PREST">#REF!</definedName>
    <definedName localSheetId="1" name="_EST10">#REF!</definedName>
    <definedName name="___pr71">#REF!</definedName>
    <definedName localSheetId="1" name="data54">#REF!</definedName>
    <definedName localSheetId="1" name="data13">#REF!</definedName>
    <definedName localSheetId="1" name="_tax2">#REF!</definedName>
    <definedName name="CRIT_DOL">#REF!</definedName>
    <definedName localSheetId="1" name="___TOP5">#REF!</definedName>
    <definedName name="____pr62">#REF!</definedName>
    <definedName name="_4245B">#REF!</definedName>
    <definedName localSheetId="1" name="_num7">#REF!</definedName>
    <definedName name="_____pr18">#REF!</definedName>
    <definedName localSheetId="1" name="TOTSHE1">#REF!</definedName>
    <definedName name="____TOP7">#REF!</definedName>
    <definedName localSheetId="1" name="__num2">#REF!</definedName>
    <definedName localSheetId="1" name="____pr51">#REF!</definedName>
    <definedName name="item900.2">#REF!</definedName>
    <definedName name="data13">#REF!</definedName>
    <definedName localSheetId="1" name="TB_EVENTOS_OTS_ANUAL">#REF!</definedName>
    <definedName localSheetId="1" name="blImagen1">#REF!</definedName>
    <definedName localSheetId="1" name="_273A">#REF!</definedName>
    <definedName localSheetId="1" name="_164A">#REF!</definedName>
    <definedName name="____pr12">#REF!</definedName>
    <definedName localSheetId="1" name="data64">#REF!</definedName>
    <definedName name="ccto210">#REF!</definedName>
    <definedName localSheetId="1" name="IMPTOS1">#REF!</definedName>
    <definedName name="titu2">#REF!</definedName>
    <definedName localSheetId="1" name="_EST3">#REF!</definedName>
    <definedName name="_4252A">#REF!</definedName>
    <definedName name="Beg_Bal">#REF!</definedName>
    <definedName name="______pr36">#REF!</definedName>
    <definedName name="_EST4">#REF!</definedName>
    <definedName localSheetId="1" name="______pr54">#REF!</definedName>
    <definedName name="_______PJ50">#REF!</definedName>
    <definedName localSheetId="1" name="RENDIMIENTO____CARGA">#REF!</definedName>
    <definedName name="nmdlf">#REF!</definedName>
    <definedName name="_4211B">#REF!</definedName>
    <definedName localSheetId="1" name="GOR">#REF!</definedName>
    <definedName localSheetId="1" name="ac">#REF!</definedName>
    <definedName name="_pr32">#REF!</definedName>
    <definedName name="_204B">#REF!</definedName>
    <definedName localSheetId="1" name="TOTSHE19">#REF!</definedName>
    <definedName localSheetId="1" name="_154B">#REF!</definedName>
    <definedName localSheetId="1" name="___VPR2">#REF!</definedName>
    <definedName name="data54">#REF!</definedName>
    <definedName localSheetId="1" name="_ref4">#REF!</definedName>
    <definedName localSheetId="1" name="_____pr04">#REF!</definedName>
    <definedName localSheetId="1" name="blActividadesDiarias">#REF!</definedName>
    <definedName localSheetId="1" name="R_c">#REF!</definedName>
    <definedName name="item420">#REF!</definedName>
    <definedName localSheetId="1" name="__pr48">#REF!</definedName>
    <definedName localSheetId="1" name="AUTOMOTOR">#REF!</definedName>
    <definedName name="mono">#REF!</definedName>
    <definedName name="_202A">#REF!</definedName>
    <definedName name="_165B">#REF!</definedName>
    <definedName localSheetId="1" name="_EST18">#REF!</definedName>
    <definedName localSheetId="1" name="item450.2P">#REF!</definedName>
    <definedName localSheetId="1" name="HP_stg_Hz">#REF!</definedName>
    <definedName localSheetId="1" name="__pr22">#REF!</definedName>
    <definedName name="HTAS">#REF!</definedName>
    <definedName name="MAT">#REF!</definedName>
    <definedName name="data16">#REF!</definedName>
    <definedName name="Excel_BuiltIn_Print_Titles_15">#REF!</definedName>
    <definedName localSheetId="1" name="___COM6">#REF!</definedName>
    <definedName localSheetId="1" name="_252A">#REF!</definedName>
    <definedName localSheetId="1" name="___pr14">#REF!</definedName>
    <definedName name="_153B">#REF!</definedName>
    <definedName localSheetId="1" name="Tanques">#REF!</definedName>
    <definedName name="COMIDA">#REF!</definedName>
    <definedName localSheetId="1" name="__pr29">#REF!</definedName>
    <definedName name="_244A">#REF!</definedName>
    <definedName name="_204A">#REF!</definedName>
    <definedName name="kh">#REF!</definedName>
    <definedName name="_224B">#REF!</definedName>
    <definedName name="QTIES">#REF!</definedName>
    <definedName localSheetId="1" name="ZONA1">#REF!</definedName>
    <definedName name="___pr42">#REF!</definedName>
    <definedName localSheetId="1" name="___COM13">#REF!</definedName>
    <definedName name="_285B">#REF!</definedName>
    <definedName name="DANODOFT">#REF!</definedName>
    <definedName name="_173A">#REF!</definedName>
    <definedName localSheetId="1" name="_165A">#REF!</definedName>
    <definedName localSheetId="1" name="_pr35">#REF!</definedName>
    <definedName localSheetId="1" name="Programa">#REF!</definedName>
    <definedName localSheetId="1" name="TOTSHE7">#REF!</definedName>
    <definedName name="___pr69">#REF!</definedName>
    <definedName name="CAMPO">#REF!</definedName>
    <definedName name="_COM3">#REF!</definedName>
    <definedName localSheetId="1" name="NombreProyecto">#REF!</definedName>
    <definedName localSheetId="1" name="______pr71">#REF!</definedName>
    <definedName name="_COM8">#REF!</definedName>
    <definedName name="ExtensionCoordinador">#REF!</definedName>
    <definedName name="___pr29">#REF!</definedName>
    <definedName localSheetId="1" name="Extra_Pay">#REF!</definedName>
    <definedName name="_TOT1">#REF!</definedName>
    <definedName localSheetId="1" name="ene">#REF!</definedName>
    <definedName name="__COM11">#REF!</definedName>
    <definedName name="_IPC2002">#REF!</definedName>
    <definedName name="_4206B">#REF!</definedName>
    <definedName localSheetId="1" name="______pr32">#REF!</definedName>
    <definedName name="____pr15">#REF!</definedName>
    <definedName localSheetId="1" name="_pr63">#REF!</definedName>
    <definedName name="sdfsd">#REF!</definedName>
    <definedName name="ad">#REF!</definedName>
    <definedName name="__pr41">#REF!</definedName>
    <definedName localSheetId="1" name="__key31">#REF!</definedName>
    <definedName localSheetId="1" name="GTRE">#REF!</definedName>
    <definedName name="_243B">#REF!</definedName>
    <definedName name="_MAT1">#REF!</definedName>
    <definedName localSheetId="1" name="rdq">#REF!</definedName>
    <definedName localSheetId="1" name="___pr35">#REF!</definedName>
    <definedName localSheetId="1" name="Vvkmh">#REF!</definedName>
    <definedName localSheetId="1" name="__pr64">#REF!</definedName>
    <definedName name="____pr30">#REF!</definedName>
    <definedName name="F._INGRESO">#REF!</definedName>
    <definedName name="kj">#REF!</definedName>
    <definedName name="_241B">#REF!</definedName>
    <definedName name="____TOP3">#REF!</definedName>
    <definedName localSheetId="1" name="item420">#REF!</definedName>
    <definedName name="_4236B">#REF!</definedName>
    <definedName name="Scheduled_Interest_Rate">#REF!</definedName>
    <definedName localSheetId="1" name="__pr57">#REF!</definedName>
    <definedName name="_pr16">#REF!</definedName>
    <definedName localSheetId="1" name="data69">#REF!</definedName>
    <definedName localSheetId="1" name="_160B">#REF!</definedName>
    <definedName name="____TOP5">#REF!</definedName>
    <definedName localSheetId="1" name="HTAS">#REF!</definedName>
    <definedName name="___pr35">#REF!</definedName>
    <definedName localSheetId="1" name="_____pr26">#REF!</definedName>
    <definedName localSheetId="1" name="__pr30">#REF!</definedName>
    <definedName localSheetId="1" name="________MA2">#REF!</definedName>
    <definedName name="_____pr23">#REF!</definedName>
    <definedName localSheetId="1" name="_4252A">#REF!</definedName>
    <definedName name="SHEET11">#REF!</definedName>
    <definedName localSheetId="1" name="______pr53">#REF!</definedName>
    <definedName localSheetId="1" name="Hazards">#REF!</definedName>
    <definedName localSheetId="1" name="_COM21">#REF!</definedName>
    <definedName name="SHEET16">#REF!</definedName>
    <definedName name="_122A">#REF!</definedName>
    <definedName localSheetId="1" name="_COM13">#REF!</definedName>
    <definedName name="SS_WELDING">#REF!</definedName>
    <definedName localSheetId="1" name="_150A">#REF!</definedName>
    <definedName name="____pr21">#REF!</definedName>
    <definedName name="SHEET25">#REF!</definedName>
    <definedName localSheetId="1" name="_185B">#REF!</definedName>
    <definedName name="Last_Row">#REF!</definedName>
    <definedName name="_222A">#REF!</definedName>
    <definedName name="SHEET7">#REF!</definedName>
    <definedName name="_150B">#REF!</definedName>
    <definedName name="YHN">#REF!</definedName>
    <definedName localSheetId="1" name="______pr60">#REF!</definedName>
    <definedName name="_pr07">#REF!</definedName>
    <definedName localSheetId="1" name="Excel_BuiltIn_Print_Titles_17">#REF!</definedName>
    <definedName localSheetId="1" name="WSX">#REF!</definedName>
    <definedName name="G1_">#REF!</definedName>
    <definedName name="data26">#REF!</definedName>
    <definedName localSheetId="1" name="____pr57">#REF!</definedName>
    <definedName localSheetId="1" name="____pr10">#REF!</definedName>
    <definedName localSheetId="1" name="___pr10">#REF!</definedName>
    <definedName localSheetId="1" name="______pr67">#REF!</definedName>
    <definedName name="UK">#REF!</definedName>
    <definedName localSheetId="1" name="Nmax">#REF!</definedName>
    <definedName localSheetId="1" name="Ensayos">#REF!</definedName>
    <definedName localSheetId="1" name="YJ">#REF!</definedName>
    <definedName name="_pr09">#REF!</definedName>
    <definedName localSheetId="1" name="_184A">#REF!</definedName>
    <definedName name="____pr71">#REF!</definedName>
    <definedName localSheetId="1" name="QS">#REF!</definedName>
    <definedName localSheetId="1" name="__COM6">#REF!</definedName>
    <definedName localSheetId="1" name="_253B">#REF!</definedName>
    <definedName name="K2F2">#REF!</definedName>
    <definedName name="Excel_BuiltIn_Print_Titles_20">#REF!</definedName>
    <definedName localSheetId="1" name="____COM5">#REF!</definedName>
    <definedName name="TOTSHE8">#REF!</definedName>
    <definedName localSheetId="1" name="___pr69">#REF!</definedName>
    <definedName name="_pr11">#REF!</definedName>
    <definedName localSheetId="1" name="_4236A">#REF!</definedName>
    <definedName localSheetId="1" name="____pr26">#REF!</definedName>
    <definedName name="_____pr52">#REF!</definedName>
    <definedName name="_174A">#REF!</definedName>
    <definedName localSheetId="1" name="REPXXX">#REF!</definedName>
    <definedName name="Page____1____of____2">#REF!</definedName>
    <definedName localSheetId="1" name="item630.7">#REF!</definedName>
    <definedName localSheetId="1" name="_____pr14">#REF!</definedName>
    <definedName name="_4201A">#REF!</definedName>
    <definedName name="DMxUS">#REF!</definedName>
    <definedName name="NombreCoordinador">#REF!</definedName>
    <definedName name="hs">#REF!</definedName>
    <definedName localSheetId="1" name="____pr35">#REF!</definedName>
    <definedName name="_180A">#REF!</definedName>
    <definedName localSheetId="1" name="_162A">#REF!</definedName>
    <definedName localSheetId="1" name="DEP_VPR_GRM">#REF!</definedName>
    <definedName name="blPerAdmiCantInf">#REF!</definedName>
    <definedName name="NombreProyecto">#REF!</definedName>
    <definedName localSheetId="1" name="TITULO">#REF!</definedName>
    <definedName localSheetId="1" name="_____pr71">#REF!</definedName>
    <definedName name="CDE">#REF!</definedName>
    <definedName localSheetId="1" name="_pr45">#REF!</definedName>
    <definedName name="_COM7">#REF!</definedName>
    <definedName name="_4222A">#REF!</definedName>
    <definedName name="opcion">#REF!</definedName>
    <definedName localSheetId="1" name="GRC_ON_DAPIAY">#REF!</definedName>
    <definedName localSheetId="1" name="Wage0100">#REF!</definedName>
    <definedName name="__pr68">#REF!</definedName>
    <definedName localSheetId="1" name="____TOP9">#REF!</definedName>
    <definedName localSheetId="1" name="_4294A">#REF!</definedName>
    <definedName localSheetId="1" name="AUTOMOTOR1">#REF!</definedName>
    <definedName name="item630.6">#REF!</definedName>
    <definedName name="IMPTOS1">#REF!</definedName>
    <definedName name="____pr17">#REF!</definedName>
    <definedName name="Reactores">#REF!</definedName>
    <definedName localSheetId="1" name="INC">#REF!</definedName>
    <definedName name="_117A">#REF!</definedName>
    <definedName localSheetId="1" name="_4231B">#REF!</definedName>
    <definedName localSheetId="1" name="____COM11">#REF!</definedName>
    <definedName localSheetId="1" name="__num4">#REF!</definedName>
    <definedName name="VPR_COMBUS">#REF!</definedName>
    <definedName name="______pr16">#REF!</definedName>
    <definedName name="QS">#REF!</definedName>
    <definedName localSheetId="1" name="data23">#REF!</definedName>
    <definedName localSheetId="1" name="_EXC5">#REF!</definedName>
    <definedName name="VPR_CRUDO">#REF!</definedName>
    <definedName name="ESTA">#REF!</definedName>
    <definedName localSheetId="1" name="ObjetivoProyecto">#REF!</definedName>
    <definedName name="________key3">#REF!</definedName>
    <definedName name="lp">#REF!</definedName>
    <definedName localSheetId="1" name="_3ane_o10">#REF!</definedName>
    <definedName name="DEP_VPR_GRS">#REF!</definedName>
    <definedName name="___pr08">#REF!</definedName>
    <definedName name="SUP_VPR_GRN">#REF!</definedName>
    <definedName localSheetId="1" name="CRIT_DOL1">#REF!</definedName>
    <definedName name="_200A">#REF!</definedName>
    <definedName localSheetId="1" name="_COM7">#REF!</definedName>
    <definedName localSheetId="1" name="Loan_Amount">#REF!</definedName>
    <definedName localSheetId="1" name="data58">#REF!</definedName>
    <definedName localSheetId="1" name="SOLD._8_">#REF!</definedName>
    <definedName name="tri">#REF!</definedName>
    <definedName localSheetId="1" name="diámetroft">#REF!</definedName>
    <definedName localSheetId="1" name="___COM9">#REF!</definedName>
    <definedName localSheetId="1" name="____COM15">#REF!</definedName>
    <definedName localSheetId="1" name="R._SECO">#REF!</definedName>
    <definedName localSheetId="1" name="__pr08">#REF!</definedName>
    <definedName localSheetId="1" name="_204B">#REF!</definedName>
    <definedName localSheetId="1" name="Trimestre3">#REF!</definedName>
    <definedName name="Insumos_basicos">#REF!</definedName>
    <definedName localSheetId="1" name="_190B">#REF!</definedName>
    <definedName localSheetId="1" name="ORIGEN">#REF!</definedName>
    <definedName name="GRM_ON_DMARES">#REF!</definedName>
    <definedName name="______pr41">#REF!</definedName>
    <definedName localSheetId="1" name="___pr11">#REF!</definedName>
    <definedName name="___COM8">#REF!</definedName>
    <definedName name="InvDol2">#REF!</definedName>
    <definedName name="blHoraPerIntInf">#REF!</definedName>
    <definedName name="_pr57">#REF!</definedName>
    <definedName localSheetId="1" name="___pr13">#REF!</definedName>
    <definedName name="______pr71">#REF!</definedName>
    <definedName localSheetId="1" name="_____pr09">#REF!</definedName>
    <definedName localSheetId="1" name="PRODUCTO">#REF!</definedName>
    <definedName name="SHEET6">#REF!</definedName>
    <definedName localSheetId="1" name="GRN_ON_DIREC">#REF!</definedName>
    <definedName localSheetId="1" name="______pr36">#REF!</definedName>
    <definedName localSheetId="1" name="_____pr56">#REF!</definedName>
    <definedName localSheetId="1" name="resumen_final1">#REF!</definedName>
    <definedName name="materiales1">#REF!</definedName>
    <definedName name="data25">#REF!</definedName>
    <definedName localSheetId="1" name="_263B">#REF!</definedName>
    <definedName name="RSS">#REF!</definedName>
    <definedName name="_216A">#REF!</definedName>
    <definedName localSheetId="1" name="_185A">#REF!</definedName>
    <definedName localSheetId="1" name="_4211B">#REF!</definedName>
    <definedName name="_191A">#REF!</definedName>
    <definedName localSheetId="1" name="alam">#REF!</definedName>
    <definedName name="TOTSHE23">#REF!</definedName>
    <definedName name="ABCDE">#REF!</definedName>
    <definedName localSheetId="1" name="__pr37">#REF!</definedName>
    <definedName name="_tc2">#REF!</definedName>
    <definedName localSheetId="1" name="______pr72">#REF!</definedName>
    <definedName name="data67">#REF!</definedName>
    <definedName localSheetId="1" name="_280B">#REF!</definedName>
    <definedName localSheetId="1" name="TOTSHE14">#REF!</definedName>
    <definedName localSheetId="1" name="___pr33">#REF!</definedName>
    <definedName localSheetId="1" name="____pr38">#REF!</definedName>
    <definedName name="_174B">#REF!</definedName>
    <definedName localSheetId="1" name="_____pr21">#REF!</definedName>
    <definedName name="_IMP1">#REF!</definedName>
    <definedName name="VEX_ON">#REF!</definedName>
    <definedName localSheetId="1" name="____pr19">#REF!</definedName>
    <definedName name="_272B">#REF!</definedName>
    <definedName localSheetId="1" name="_160A">#REF!</definedName>
    <definedName localSheetId="1" name="____TOP1">#REF!</definedName>
    <definedName name="BHT_F">#REF!</definedName>
    <definedName name="__key31">#REF!</definedName>
    <definedName localSheetId="1" name="GERENCIA2">#REF!</definedName>
    <definedName name="DERFE">#REF!</definedName>
    <definedName localSheetId="1" name="ADMON1">#REF!</definedName>
    <definedName name="PRUEBA2">#REF!</definedName>
    <definedName name="____pr01">#REF!</definedName>
    <definedName localSheetId="1" name="_283B">#REF!</definedName>
    <definedName localSheetId="1" name="___COM14">#REF!</definedName>
    <definedName localSheetId="1" name="G.Em">#REF!</definedName>
    <definedName name="TOTSHE11">#REF!</definedName>
    <definedName name="____pr33">#REF!</definedName>
    <definedName localSheetId="1" name="CS_AVG_SIZE">#REF!</definedName>
    <definedName localSheetId="1" name="CA">#REF!</definedName>
    <definedName name="____pr13">#REF!</definedName>
    <definedName name="Base_datos_IM">#REF!</definedName>
    <definedName localSheetId="1" name="______pr48">#REF!</definedName>
    <definedName name="TOTSHE1">#REF!</definedName>
    <definedName localSheetId="1" name="_221A">#REF!</definedName>
    <definedName name="SHEET4">#REF!</definedName>
    <definedName localSheetId="1" name="_MOD1">#REF!</definedName>
    <definedName localSheetId="1" name="LANODOFT">#REF!</definedName>
    <definedName localSheetId="1" name="data1">#REF!</definedName>
    <definedName localSheetId="1" name="Meta1">#REF!</definedName>
    <definedName localSheetId="1" name="__LEY80">#REF!</definedName>
    <definedName name="___pr24">#REF!</definedName>
    <definedName name="__num2">#REF!</definedName>
    <definedName localSheetId="1" name="___pr59">#REF!</definedName>
    <definedName localSheetId="1" name="item210.3">#REF!</definedName>
    <definedName localSheetId="1" name="_242A">#REF!</definedName>
    <definedName localSheetId="1" name="___TOP9">#REF!</definedName>
    <definedName localSheetId="1" name="data46">#REF!</definedName>
    <definedName name="_203B">#REF!</definedName>
    <definedName name="___pr03">#REF!</definedName>
    <definedName name="STRESS_RELIEVIN">#REF!</definedName>
    <definedName name="fdwssf">#REF!</definedName>
    <definedName name="HTAS1">#REF!</definedName>
    <definedName name="AND">#REF!</definedName>
    <definedName name="Facilidades">#REF!</definedName>
    <definedName localSheetId="1" name="_200B">#REF!</definedName>
    <definedName localSheetId="1" name="____pr17">#REF!</definedName>
    <definedName name="__pr34">#REF!</definedName>
    <definedName name="__pr43">#REF!</definedName>
    <definedName name="__pr03">#REF!</definedName>
    <definedName localSheetId="1" name="kh">#REF!</definedName>
    <definedName name="AjustDelAIU">#REF!</definedName>
    <definedName localSheetId="1" name="LANODO">#REF!</definedName>
    <definedName localSheetId="1" name="Excel_BuiltIn_Print_Titles_6">#REF!</definedName>
    <definedName name="_163B">#REF!</definedName>
    <definedName name="___COM5">#REF!</definedName>
    <definedName localSheetId="1" name="__pr43">#REF!</definedName>
    <definedName name="Hazards">#REF!</definedName>
    <definedName name="OÑ">#REF!</definedName>
    <definedName localSheetId="1" name="__pr23">#REF!</definedName>
    <definedName localSheetId="1" name="SHEET2">#REF!</definedName>
    <definedName name="_____pr33">#REF!</definedName>
    <definedName localSheetId="1" name="Dcacm">#REF!</definedName>
    <definedName localSheetId="1" name="EXC">#REF!</definedName>
    <definedName localSheetId="1" name="_195A">#REF!</definedName>
    <definedName name="_271B">#REF!</definedName>
    <definedName localSheetId="1" name="_4246B">#REF!</definedName>
    <definedName name="_tax3">#REF!</definedName>
    <definedName localSheetId="1" name="__TOP5">#REF!</definedName>
    <definedName localSheetId="1" name="SHEET7">#REF!</definedName>
    <definedName localSheetId="1" name="_213A">#REF!</definedName>
    <definedName localSheetId="1" name="VPR">#REF!</definedName>
    <definedName localSheetId="1" name="MontoVigenciasA4">#REF!</definedName>
    <definedName localSheetId="1" name="kdmfm">#REF!</definedName>
    <definedName name="_153A">#REF!</definedName>
    <definedName localSheetId="1" name="_174A">#REF!</definedName>
    <definedName localSheetId="1" name="VPR_GAS">#REF!</definedName>
    <definedName localSheetId="1" name="_pr49">#REF!</definedName>
    <definedName name="_pr02">#REF!</definedName>
    <definedName name="CTE">#REF!</definedName>
    <definedName name="_171B">#REF!</definedName>
    <definedName localSheetId="1" name="_260B">#REF!</definedName>
    <definedName localSheetId="1" name="ld">#REF!</definedName>
    <definedName localSheetId="1" name="ESE">#REF!</definedName>
    <definedName name="Ensayos">#REF!</definedName>
    <definedName localSheetId="1" name="GTO_OPERA">#REF!</definedName>
    <definedName localSheetId="1" name="_num5">#REF!</definedName>
    <definedName name="_4211A">#REF!</definedName>
    <definedName name="_4209A">#REF!</definedName>
    <definedName localSheetId="1" name="Pay_Num">#REF!</definedName>
    <definedName localSheetId="1" name="____pr62">#REF!</definedName>
    <definedName localSheetId="1" name="_4211A">#REF!</definedName>
    <definedName localSheetId="1" name="______pr30">#REF!</definedName>
    <definedName localSheetId="1" name="fill1">#REF!</definedName>
    <definedName name="ksogtk">#REF!</definedName>
    <definedName name="__TOP9">#REF!</definedName>
    <definedName name="____COM15">#REF!</definedName>
    <definedName localSheetId="1" name="_275A">#REF!</definedName>
    <definedName name="SHEET9">#REF!</definedName>
    <definedName name="CodigoInversion">#REF!</definedName>
    <definedName localSheetId="1" name="___pr62">#REF!</definedName>
    <definedName localSheetId="1" name="GEC_ON_GER">#REF!</definedName>
    <definedName localSheetId="1" name="_204A">#REF!</definedName>
    <definedName name="CajDol12">#REF!</definedName>
    <definedName localSheetId="1" name="__COM20">#REF!</definedName>
    <definedName name="_Fill">#REF!</definedName>
    <definedName name="YA">#REF!</definedName>
    <definedName name="__pr32">#REF!</definedName>
    <definedName name="_____pr42">#REF!</definedName>
    <definedName name="_125B">#REF!</definedName>
    <definedName localSheetId="1" name="Base_datos_IM">#REF!</definedName>
    <definedName localSheetId="1" name="adasd">#REF!</definedName>
    <definedName name="_170A">#REF!</definedName>
    <definedName name="G.Ew">#REF!</definedName>
    <definedName localSheetId="1" name="__pr44">#REF!</definedName>
    <definedName name="__COM12">#REF!</definedName>
    <definedName localSheetId="1" name="_pr09">#REF!</definedName>
    <definedName localSheetId="1" name="CMIBLE1">#REF!</definedName>
    <definedName name="_IVA1">#REF!</definedName>
    <definedName localSheetId="1" name="Actividades">#REF!</definedName>
    <definedName name="OUT">#REF!</definedName>
    <definedName name="CTA">#REF!</definedName>
    <definedName name="TEMA4">#REF!</definedName>
    <definedName name="resumen_final1">#REF!</definedName>
    <definedName localSheetId="1" name="data43">#REF!</definedName>
    <definedName localSheetId="1" name="______pr10">#REF!</definedName>
    <definedName localSheetId="1" name="item710.1">#REF!</definedName>
    <definedName localSheetId="1" name="_4231A">#REF!</definedName>
    <definedName localSheetId="1" name="_121A">#REF!</definedName>
    <definedName name="Total_Pay">#REF!</definedName>
    <definedName localSheetId="1" name="_4212B">#REF!</definedName>
    <definedName localSheetId="1" name="__COM7">#REF!</definedName>
    <definedName localSheetId="1" name="GMM_ON_DRIO">#REF!</definedName>
    <definedName localSheetId="1" name="____COM10">#REF!</definedName>
    <definedName name="_261B">#REF!</definedName>
    <definedName name="GEC_ON_DAPIAY">#REF!</definedName>
    <definedName localSheetId="1" name="IMPRESSION">#REF!</definedName>
    <definedName localSheetId="1" name="_242B">#REF!</definedName>
    <definedName localSheetId="1" name="APU221.2">#REF!</definedName>
    <definedName name="_PW2">#REF!</definedName>
    <definedName name="__pr45">#REF!</definedName>
    <definedName localSheetId="1" name="CMIBLE">#REF!</definedName>
    <definedName name="vct">#REF!</definedName>
    <definedName name="Hornos">#REF!</definedName>
    <definedName name="____TOP8">#REF!</definedName>
    <definedName name="VVV">#REF!</definedName>
    <definedName name="Q">#REF!</definedName>
    <definedName localSheetId="1" name="STAMPA">#REF!</definedName>
    <definedName name="data60">#REF!</definedName>
    <definedName localSheetId="1" name="x">#REF!</definedName>
    <definedName localSheetId="1" name="_4207A">#REF!</definedName>
    <definedName localSheetId="1" name="DOTACIÓN">#REF!</definedName>
    <definedName name="_TOP6">#REF!</definedName>
    <definedName name="End_Bal">#REF!</definedName>
    <definedName name="__num8">#REF!</definedName>
    <definedName name="___pr51">#REF!</definedName>
    <definedName name="___pj51">#REF!</definedName>
    <definedName localSheetId="1" name="CajDol6">#REF!</definedName>
    <definedName localSheetId="1" name="anexo10">#REF!</definedName>
    <definedName localSheetId="1" name="__pr12">#REF!</definedName>
    <definedName name="tc">#REF!</definedName>
    <definedName localSheetId="1" name="______pr07">#REF!</definedName>
    <definedName name="____pr10">#REF!</definedName>
    <definedName name="Tambores">#REF!</definedName>
    <definedName name="USxCOL">#REF!</definedName>
    <definedName name="_274B">#REF!</definedName>
    <definedName localSheetId="1" name="G">#REF!</definedName>
    <definedName name="______pr68">#REF!</definedName>
    <definedName name="IMPRESSION">#REF!</definedName>
    <definedName name="_pr40">#REF!</definedName>
    <definedName localSheetId="1" name="Page____1____of____2">#REF!</definedName>
    <definedName localSheetId="1" name="CBLES1">#REF!</definedName>
    <definedName localSheetId="1" name="______pr22">#REF!</definedName>
    <definedName name="_182A">#REF!</definedName>
    <definedName name="imprimir">#REF!</definedName>
    <definedName name="PROC">#REF!</definedName>
    <definedName name="XXXXXXXXXXXX">#REF!</definedName>
    <definedName name="_____pr06">#REF!</definedName>
    <definedName localSheetId="1" name="LICITACION">#REF!</definedName>
    <definedName name="data53">#REF!</definedName>
    <definedName localSheetId="1" name="_4251B">#REF!</definedName>
    <definedName name="ItemCodos">#REF!</definedName>
    <definedName name="______pr25">#REF!</definedName>
    <definedName localSheetId="1" name="TOTSHE6">#REF!</definedName>
    <definedName localSheetId="1" name="MIN_MAX_sma">#REF!</definedName>
    <definedName name="ZDF">#REF!</definedName>
    <definedName name="_4206A">#REF!</definedName>
    <definedName localSheetId="1" name="TOTSHE23">#REF!</definedName>
    <definedName localSheetId="1" name="IVA">#REF!</definedName>
    <definedName name="____pr51">#REF!</definedName>
    <definedName name="item310">#REF!</definedName>
    <definedName name="anexo11">#REF!</definedName>
    <definedName localSheetId="1" name="__pr09">#REF!</definedName>
    <definedName name="_203A">#REF!</definedName>
    <definedName localSheetId="1" name="TOTALHH1">#REF!</definedName>
    <definedName localSheetId="1" name="vc">#REF!</definedName>
    <definedName localSheetId="1" name="__pr65">#REF!</definedName>
    <definedName localSheetId="1" name="SHEET11">#REF!</definedName>
    <definedName localSheetId="1" name="data19">#REF!</definedName>
    <definedName localSheetId="1" name="data8">#REF!</definedName>
    <definedName localSheetId="1" name="Tambores">#REF!</definedName>
    <definedName name="_202B">#REF!</definedName>
    <definedName name="_4251B">#REF!</definedName>
    <definedName name="_pr71">#REF!</definedName>
    <definedName name="_COM20">#REF!</definedName>
    <definedName localSheetId="1" name="Piscinas">#REF!</definedName>
    <definedName name="TEMA5">#REF!</definedName>
    <definedName localSheetId="1" name="______pr38">#REF!</definedName>
    <definedName localSheetId="1" name="Excel_BuiltIn_Print_Titles_18">#REF!</definedName>
    <definedName localSheetId="1" name="__num3">#REF!</definedName>
    <definedName localSheetId="1" name="base1">#REF!</definedName>
    <definedName localSheetId="1" name="_4236B">#REF!</definedName>
    <definedName name="data6">#REF!</definedName>
    <definedName name="____pr02">#REF!</definedName>
    <definedName name="FILTROS">#REF!</definedName>
    <definedName localSheetId="1" name="____TOP5">#REF!</definedName>
    <definedName name="______pr23">#REF!</definedName>
    <definedName localSheetId="1" name="InvDol4">#REF!</definedName>
    <definedName name="_253B">#REF!</definedName>
    <definedName name="_4255A">#REF!</definedName>
    <definedName localSheetId="1" name="_TOP7">#REF!</definedName>
    <definedName localSheetId="1" name="data3">#REF!</definedName>
    <definedName localSheetId="1" name="DBASE1">#REF!</definedName>
    <definedName localSheetId="1" name="ZONA3">#REF!</definedName>
    <definedName localSheetId="1" name="porc">#REF!</definedName>
    <definedName localSheetId="1" name="_______MA2">#REF!</definedName>
    <definedName localSheetId="1" name="_4204B">#REF!</definedName>
    <definedName name="_____pr45">#REF!</definedName>
    <definedName name="___COM15">#REF!</definedName>
    <definedName name="D_1">#REF!</definedName>
    <definedName name="_key31">#REF!</definedName>
    <definedName name="___pr61">#REF!</definedName>
    <definedName localSheetId="1" name="_217B">#REF!</definedName>
    <definedName localSheetId="1" name="__pr58">#REF!</definedName>
    <definedName name="_214A">#REF!</definedName>
    <definedName name="Extracción_IM">#REF!</definedName>
    <definedName localSheetId="1" name="SHEET9">#REF!</definedName>
    <definedName name="_pr48">#REF!</definedName>
    <definedName localSheetId="1" name="TEMA9">#REF!</definedName>
    <definedName name="EX_1">#REF!</definedName>
    <definedName name="_150A">#REF!</definedName>
    <definedName name="data15">#REF!</definedName>
    <definedName localSheetId="1" name="__MA2">#REF!</definedName>
    <definedName localSheetId="1" name="___pr12">#REF!</definedName>
    <definedName localSheetId="1" name="Excel_BuiltIn_Print_Titles_15">#REF!</definedName>
    <definedName name="__pr39">#REF!</definedName>
    <definedName localSheetId="1" name="aida1">#REF!</definedName>
    <definedName localSheetId="1" name="Base">#REF!</definedName>
    <definedName localSheetId="1" name="____pr45">#REF!</definedName>
    <definedName name="_244B">#REF!</definedName>
    <definedName localSheetId="1" name="ng">#REF!</definedName>
    <definedName localSheetId="1" name="Informe_semanal">#REF!</definedName>
    <definedName name="__pr18">#REF!</definedName>
    <definedName localSheetId="1" name="item671">#REF!</definedName>
    <definedName localSheetId="1" name="L">#REF!</definedName>
    <definedName name="CodigoProyecto">#REF!</definedName>
    <definedName name="CajDol2">#REF!</definedName>
    <definedName localSheetId="1" name="Basica_Centro_costo_2001">#REF!</definedName>
    <definedName name="data38">#REF!</definedName>
    <definedName localSheetId="1" name="blFechaInforme">#REF!</definedName>
    <definedName localSheetId="1" name="_PTO97">#REF!</definedName>
    <definedName localSheetId="1" name="___COM16">#REF!</definedName>
    <definedName localSheetId="1" name="_key3">#REF!</definedName>
    <definedName name="dolar">#REF!</definedName>
    <definedName localSheetId="1" name="inf">#REF!</definedName>
    <definedName localSheetId="1" name="resumen_final">#REF!</definedName>
    <definedName name="___pr04">#REF!</definedName>
    <definedName name="__123Graph_B">#REF!</definedName>
    <definedName name="data28">#REF!</definedName>
    <definedName localSheetId="1" name="_pr59">#REF!</definedName>
    <definedName name="START">#REF!</definedName>
    <definedName name="_192A">#REF!</definedName>
    <definedName name="___pr37">#REF!</definedName>
    <definedName name="FechaTerminacion">#REF!</definedName>
    <definedName name="_262A">#REF!</definedName>
    <definedName localSheetId="1" name="blPerAdmiCantInf">#REF!</definedName>
    <definedName localSheetId="1" name="______pr39">#REF!</definedName>
    <definedName localSheetId="1" name="____pr47">#REF!</definedName>
    <definedName name="Dbgcm">#REF!</definedName>
    <definedName localSheetId="1" name="__pr42">#REF!</definedName>
    <definedName localSheetId="1" name="TH">#REF!</definedName>
    <definedName name="_MOD1">#REF!</definedName>
    <definedName localSheetId="1" name="ValorProyecto">#REF!</definedName>
    <definedName name="_194A">#REF!</definedName>
    <definedName localSheetId="1" name="_pr23">#REF!</definedName>
    <definedName name="data49">#REF!</definedName>
    <definedName name="SALID1">#REF!</definedName>
    <definedName localSheetId="1" name="MontoVigenciasA3">#REF!</definedName>
    <definedName localSheetId="1" name="_____pr07">#REF!</definedName>
    <definedName name="TOTSHE22">#REF!</definedName>
    <definedName name="___COM4">#REF!</definedName>
    <definedName localSheetId="1" name="item681">#REF!</definedName>
    <definedName name="Wage0200">#REF!</definedName>
    <definedName name="_240B">#REF!</definedName>
    <definedName name="GEC_ON_GER">#REF!</definedName>
    <definedName localSheetId="1" name="NH">#REF!</definedName>
    <definedName localSheetId="1" name="la">#REF!</definedName>
    <definedName name="_TOP1">#REF!</definedName>
    <definedName name="__num7">#REF!</definedName>
    <definedName name="ELIMINACIONPROYC">#REF!</definedName>
    <definedName localSheetId="1" name="_num3">#REF!</definedName>
    <definedName name="_pr45">#REF!</definedName>
    <definedName name="Loan_Start">#REF!</definedName>
    <definedName name="TUBERIA1">#REF!</definedName>
    <definedName localSheetId="1" name="_EST6">#REF!</definedName>
    <definedName name="SHEET3">#REF!</definedName>
    <definedName localSheetId="1" name="_COM12">#REF!</definedName>
    <definedName localSheetId="1" name="__pr54">#REF!</definedName>
    <definedName localSheetId="1" name="_pr58">#REF!</definedName>
    <definedName name="_pr20">#REF!</definedName>
    <definedName localSheetId="1" name="Excel_BuiltIn_Print_Titles_16">#REF!</definedName>
    <definedName localSheetId="1" name="blPersonalObraInf">#REF!</definedName>
    <definedName name="____pr48">#REF!</definedName>
    <definedName localSheetId="1" name="_274A">#REF!</definedName>
    <definedName localSheetId="1" name="_261B">#REF!</definedName>
    <definedName name="R._SECO">#REF!</definedName>
    <definedName name="GMM_ON_DMARES">#REF!</definedName>
    <definedName localSheetId="1" name="_210B">#REF!</definedName>
    <definedName localSheetId="1" name="SUP_VPR_GRM">#REF!</definedName>
    <definedName name="GRM_ON_DRIO">#REF!</definedName>
    <definedName localSheetId="1" name="_4265A">#REF!</definedName>
    <definedName name="_COM16">#REF!</definedName>
    <definedName name="_4240A">#REF!</definedName>
    <definedName localSheetId="1" name="_2_5__TOTAL_DE_MATERIALES_A_EXPORTAR">#REF!</definedName>
    <definedName name="_251A">#REF!</definedName>
    <definedName name="DEP_VPR_GRM">#REF!</definedName>
    <definedName localSheetId="1" name="_215A">#REF!</definedName>
    <definedName name="___pr45">#REF!</definedName>
    <definedName localSheetId="1" name="Excel_BuiltIn_Print_Area_3_X">#REF!</definedName>
    <definedName name="_293B">#REF!</definedName>
    <definedName name="TOTSHE9">#REF!</definedName>
    <definedName name="_EXC3">#REF!</definedName>
    <definedName name="__MA2">#REF!</definedName>
    <definedName name="HM">#REF!</definedName>
    <definedName localSheetId="1" name="____pr02">#REF!</definedName>
    <definedName localSheetId="1" name="InvDol1">#REF!</definedName>
    <definedName name="BREAKERS">#REF!</definedName>
    <definedName name="data56">#REF!</definedName>
    <definedName name="_pr42">#REF!</definedName>
    <definedName name="__COM2">#REF!</definedName>
    <definedName localSheetId="1" name="____COM1">#REF!</definedName>
    <definedName localSheetId="1" name="____pr27">#REF!</definedName>
    <definedName name="_274A">#REF!</definedName>
    <definedName localSheetId="1" name="_EXC7">#REF!</definedName>
    <definedName localSheetId="1" name="Ch">#REF!</definedName>
    <definedName localSheetId="1" name="_4209B">#REF!</definedName>
    <definedName name="TOTSHE4">#REF!</definedName>
    <definedName localSheetId="1" name="Bombas">#REF!</definedName>
    <definedName localSheetId="1" name="Torres">#REF!</definedName>
    <definedName name="_270A">#REF!</definedName>
    <definedName localSheetId="1" name="PeriodoRepago">#REF!</definedName>
    <definedName name="__pr60">#REF!</definedName>
    <definedName localSheetId="1" name="____COM20">#REF!</definedName>
    <definedName name="_265A">#REF!</definedName>
    <definedName name="__COM17">#REF!</definedName>
    <definedName name="______pr52">#REF!</definedName>
    <definedName localSheetId="1" name="_Key21">#REF!</definedName>
    <definedName localSheetId="1" name="anexo11">#REF!</definedName>
    <definedName localSheetId="1" name="_COM15">#REF!</definedName>
    <definedName localSheetId="1" name="____VPR2">#REF!</definedName>
    <definedName localSheetId="1" name="RESU">#REF!</definedName>
    <definedName name="_160B">#REF!</definedName>
    <definedName name="_213A">#REF!</definedName>
    <definedName name="_4270A">#REF!</definedName>
    <definedName localSheetId="1" name="VentaAiu">#REF!</definedName>
    <definedName name="Nmax">#REF!</definedName>
    <definedName localSheetId="1" name="_MAT1">#REF!</definedName>
    <definedName name="__pr01">#REF!</definedName>
    <definedName name="__pr70">#REF!</definedName>
    <definedName localSheetId="1" name="Estados">#REF!</definedName>
    <definedName name="EFA">#REF!</definedName>
    <definedName name="Trimestre2">#REF!</definedName>
    <definedName name="ITEM1">#REF!</definedName>
    <definedName localSheetId="1" name="Compresores">#REF!</definedName>
    <definedName localSheetId="1" name="vutil">#REF!</definedName>
    <definedName localSheetId="1" name="_SUM1">#REF!</definedName>
    <definedName name="_151A">#REF!</definedName>
    <definedName localSheetId="1" name="___pr06">#REF!</definedName>
    <definedName localSheetId="1" name="_203A">#REF!</definedName>
    <definedName localSheetId="1" name="____MA2">#REF!</definedName>
    <definedName name="data68">#REF!</definedName>
    <definedName name="_4203B">#REF!</definedName>
    <definedName localSheetId="1" name="cv">#REF!</definedName>
    <definedName localSheetId="1" name="resufi">#REF!</definedName>
    <definedName localSheetId="1" name="_4257B">#REF!</definedName>
    <definedName localSheetId="1" name="ACTV">#REF!</definedName>
    <definedName name="blEqTiemiInf1">#REF!</definedName>
    <definedName name="_ref4">#REF!</definedName>
    <definedName localSheetId="1" name="_pr30">#REF!</definedName>
    <definedName localSheetId="1" name="_pr25">#REF!</definedName>
    <definedName name="_____pr16">#REF!</definedName>
    <definedName localSheetId="1" name="____pr41">#REF!</definedName>
    <definedName localSheetId="1" name="SALID1">#REF!</definedName>
    <definedName localSheetId="1" name="ListaCantidad">#REF!</definedName>
    <definedName name="Tubería">#REF!</definedName>
    <definedName name="_pr33">#REF!</definedName>
    <definedName localSheetId="1" name="F._INGRESO">#REF!</definedName>
    <definedName name="TOTAL">#REF!</definedName>
    <definedName name="AB">#REF!</definedName>
    <definedName localSheetId="1" name="_EXC4">#REF!</definedName>
    <definedName name="_280A">#REF!</definedName>
    <definedName name="_921A">#REF!</definedName>
    <definedName localSheetId="1" name="MJU">#REF!</definedName>
    <definedName name="EQUIPOS1">#REF!</definedName>
    <definedName localSheetId="1" name="blFisico">#REF!</definedName>
    <definedName localSheetId="1" name="CajDol3">#REF!</definedName>
    <definedName name="___pr16">#REF!</definedName>
    <definedName name="____pr35">#REF!</definedName>
    <definedName localSheetId="1" name="CS_WELDING">#REF!</definedName>
    <definedName localSheetId="1" name="___pr68">#REF!</definedName>
    <definedName name="CAPAC._HSE">#REF!</definedName>
    <definedName name="_COM17">#REF!</definedName>
    <definedName localSheetId="1" name="GRAF2">#REF!</definedName>
    <definedName name="data18">#REF!</definedName>
    <definedName name="EF">#REF!</definedName>
    <definedName localSheetId="1" name="_285A">#REF!</definedName>
    <definedName localSheetId="1" name="YT">#REF!</definedName>
    <definedName name="__COM18">#REF!</definedName>
    <definedName name="___COM2">#REF!</definedName>
    <definedName localSheetId="1" name="anexo15">#REF!</definedName>
    <definedName name="__pr38">#REF!</definedName>
    <definedName localSheetId="1" name="_4222B">#REF!</definedName>
    <definedName name="Excel_BuiltIn_Print_Titles_23">#REF!</definedName>
    <definedName localSheetId="1" name="_195B">#REF!</definedName>
    <definedName name="_EXC1">#REF!</definedName>
    <definedName name="_181B">#REF!</definedName>
    <definedName localSheetId="1" name="MANUAL">#REF!</definedName>
    <definedName localSheetId="1" name="K1F1">#REF!</definedName>
    <definedName name="_242B">#REF!</definedName>
    <definedName localSheetId="1" name="ESPE">#REF!</definedName>
    <definedName localSheetId="1" name="_____pr58">#REF!</definedName>
    <definedName name="_Sort">#REF!</definedName>
    <definedName localSheetId="1" name="_____pr31">#REF!</definedName>
    <definedName localSheetId="1" name="_212B">#REF!</definedName>
    <definedName name="Rates">#REF!</definedName>
    <definedName name="__pr19">#REF!</definedName>
    <definedName name="EW">#REF!</definedName>
    <definedName name="º1">#REF!</definedName>
    <definedName localSheetId="1" name="_tax1">#REF!</definedName>
    <definedName name="__pr28">#REF!</definedName>
    <definedName name="vsp">#REF!</definedName>
    <definedName localSheetId="1" name="_120A">#REF!</definedName>
    <definedName localSheetId="1" name="TOTSHE11">#REF!</definedName>
    <definedName name="_COM1">#REF!</definedName>
    <definedName name="data39">#REF!</definedName>
    <definedName name="_292A">#REF!</definedName>
    <definedName name="_num6">#REF!</definedName>
    <definedName localSheetId="1" name="SUP_VPR_GRC">#REF!</definedName>
    <definedName localSheetId="1" name="lt">#REF!</definedName>
    <definedName localSheetId="1" name="______pr66">#REF!</definedName>
    <definedName localSheetId="1" name="Porcentaje">#REF!</definedName>
    <definedName name="Excel_BuiltIn_Print_Area_3_X">#REF!</definedName>
    <definedName name="_221B">#REF!</definedName>
    <definedName name="_126A">#REF!</definedName>
    <definedName localSheetId="1" name="bn">#REF!</definedName>
    <definedName localSheetId="1" name="___pr16">#REF!</definedName>
    <definedName localSheetId="1" name="hs">#REF!</definedName>
    <definedName localSheetId="1" name="_270B">#REF!</definedName>
    <definedName name="_____pr53">#REF!</definedName>
    <definedName name="YJ">#REF!</definedName>
    <definedName localSheetId="1" name="TOTSHE24">#REF!</definedName>
    <definedName localSheetId="1" name="CajDol10">#REF!</definedName>
    <definedName name="blPerAdmiTiemInf">#REF!</definedName>
    <definedName localSheetId="1" name="kf">#REF!</definedName>
    <definedName name="____pr09">#REF!</definedName>
    <definedName name="InvDol1">#REF!</definedName>
    <definedName name="__COM13">#REF!</definedName>
    <definedName name="_QTY1">#REF!</definedName>
    <definedName localSheetId="1" name="obras11">#REF!</definedName>
    <definedName localSheetId="1" name="_EXC3">#REF!</definedName>
    <definedName name="QWE">#REF!</definedName>
    <definedName name="GRUPO1">#REF!</definedName>
    <definedName localSheetId="1" name="_184B">#REF!</definedName>
    <definedName localSheetId="1" name="____pr61">#REF!</definedName>
    <definedName name="BONO">#REF!</definedName>
    <definedName localSheetId="1" name="_167B">#REF!</definedName>
    <definedName name="_4209B">#REF!</definedName>
    <definedName name="GRUPO2">#REF!</definedName>
    <definedName localSheetId="1" name="_____pr15">#REF!</definedName>
    <definedName localSheetId="1" name="__123Graph_B">#REF!</definedName>
    <definedName name="TOTSHE10">#REF!</definedName>
    <definedName localSheetId="1" name="____pr36">#REF!</definedName>
    <definedName name="K1F1">#REF!</definedName>
    <definedName localSheetId="1" name="InvDol6">#REF!</definedName>
    <definedName localSheetId="1" name="__pr71">#REF!</definedName>
    <definedName name="__pr29">#REF!</definedName>
    <definedName localSheetId="1" name="TOTSHE8">#REF!</definedName>
    <definedName localSheetId="1" name="_______PJ50">#REF!</definedName>
    <definedName localSheetId="1" name="SHEET3">#REF!</definedName>
    <definedName name="PSTRESS_RELIEVI">#REF!</definedName>
    <definedName localSheetId="1" name="__TOP1">#REF!</definedName>
    <definedName localSheetId="1" name="_pr13">#REF!</definedName>
    <definedName localSheetId="1" name="_EST14">#REF!</definedName>
    <definedName name="item700.1">#REF!</definedName>
    <definedName name="_pr59">#REF!</definedName>
    <definedName name="TOTSHE16">#REF!</definedName>
    <definedName name="SUP_VPR_GRC">#REF!</definedName>
    <definedName name="_4251C">#REF!</definedName>
    <definedName name="_162A">#REF!</definedName>
    <definedName localSheetId="1" name="_266A">#REF!</definedName>
    <definedName localSheetId="1" name="_264B">#REF!</definedName>
    <definedName name="data22">#REF!</definedName>
    <definedName localSheetId="1" name="_217A">#REF!</definedName>
    <definedName localSheetId="1" name="TOTSHE9">#REF!</definedName>
    <definedName name="__pr25">#REF!</definedName>
    <definedName localSheetId="1" name="TOT">#REF!</definedName>
    <definedName name="COLON">#REF!</definedName>
    <definedName localSheetId="1" name="_4262A">#REF!</definedName>
    <definedName localSheetId="1" name="_4232B">#REF!</definedName>
    <definedName localSheetId="1" name="HTAS1">#REF!</definedName>
    <definedName localSheetId="1" name="__num7">#REF!</definedName>
    <definedName localSheetId="1" name="_197A">#REF!</definedName>
    <definedName localSheetId="1" name="anex8">#REF!</definedName>
    <definedName name="_280B">#REF!</definedName>
    <definedName name="TEMA6">#REF!</definedName>
    <definedName localSheetId="1" name="SHEET19">#REF!</definedName>
    <definedName name="_pr14">#REF!</definedName>
    <definedName localSheetId="1" name="_____MA2">#REF!</definedName>
    <definedName localSheetId="1" name="__pr18">#REF!</definedName>
    <definedName localSheetId="1" name="Macroactividad">#REF!</definedName>
    <definedName name="CRIT_CHICHI">#REF!</definedName>
    <definedName localSheetId="1" name="item730.2.4">#REF!</definedName>
    <definedName localSheetId="1" name="_131B">#REF!</definedName>
    <definedName localSheetId="1" name="______pr35">#REF!</definedName>
    <definedName name="TOTSHE5">#REF!</definedName>
    <definedName localSheetId="1" name="PROC">#REF!</definedName>
    <definedName name="Diámetro">#REF!</definedName>
    <definedName localSheetId="1" name="_132B">#REF!</definedName>
    <definedName name="_194B">#REF!</definedName>
    <definedName localSheetId="1" name="_pr67">#REF!</definedName>
    <definedName localSheetId="1" name="_241A">#REF!</definedName>
    <definedName localSheetId="1" name="____pr67">#REF!</definedName>
    <definedName name="___pr62">#REF!</definedName>
    <definedName name="blPDT">#REF!</definedName>
    <definedName localSheetId="1" name="_____pr42">#REF!</definedName>
    <definedName localSheetId="1" name="K2F1">#REF!</definedName>
    <definedName localSheetId="1" name="TEMA5">#REF!</definedName>
    <definedName name="__LEY80">#REF!</definedName>
    <definedName localSheetId="1" name="NombreDependencia">#REF!</definedName>
    <definedName name="____pr26">#REF!</definedName>
    <definedName name="_4231B">#REF!</definedName>
    <definedName name="____pr44">#REF!</definedName>
    <definedName localSheetId="1" name="data26">#REF!</definedName>
    <definedName name="_pr46">#REF!</definedName>
    <definedName localSheetId="1" name="_EXC6">#REF!</definedName>
    <definedName localSheetId="1" name="data9">#REF!</definedName>
    <definedName name="XXXX">#REF!</definedName>
    <definedName localSheetId="1" name="Cod">#REF!</definedName>
    <definedName name="POCETAS">#REF!</definedName>
    <definedName localSheetId="1" name="TEMA6">#REF!</definedName>
    <definedName localSheetId="1" name="_____pr50">#REF!</definedName>
    <definedName name="______pr14">#REF!</definedName>
    <definedName localSheetId="1" name="TEMA4">#REF!</definedName>
    <definedName localSheetId="1" name="_122B">#REF!</definedName>
    <definedName localSheetId="1" name="CajDol5">#REF!</definedName>
    <definedName localSheetId="1" name="VPR_ON">#REF!</definedName>
    <definedName localSheetId="1" name="CBLES">#REF!</definedName>
    <definedName name="__TOP1">#REF!</definedName>
    <definedName localSheetId="1" name="_134B">#REF!</definedName>
    <definedName localSheetId="1" name="Icct">#REF!</definedName>
    <definedName localSheetId="1" name="__pr35">#REF!</definedName>
    <definedName name="_____pr31">#REF!</definedName>
    <definedName name="Especificación">#REF!</definedName>
    <definedName localSheetId="1" name="______pr09">#REF!</definedName>
    <definedName name="K4F1">#REF!</definedName>
    <definedName localSheetId="1" name="G.Ew">#REF!</definedName>
    <definedName name="__pr14">#REF!</definedName>
    <definedName name="___TOP5">#REF!</definedName>
    <definedName localSheetId="1" name="_____pr49">#REF!</definedName>
    <definedName localSheetId="1" name="vsp">#REF!</definedName>
    <definedName name="__TOP7">#REF!</definedName>
    <definedName localSheetId="1" name="_291B">#REF!</definedName>
    <definedName localSheetId="1" name="K4F2">#REF!</definedName>
    <definedName localSheetId="1" name="_4206B">#REF!</definedName>
    <definedName name="_4236A">#REF!</definedName>
    <definedName localSheetId="1" name="AW">#REF!</definedName>
    <definedName name="_pr54">#REF!</definedName>
    <definedName name="_____pr01">#REF!</definedName>
    <definedName localSheetId="1" name="RUT">#REF!</definedName>
    <definedName localSheetId="1" name="CAMPO">#REF!</definedName>
    <definedName localSheetId="1" name="apaiy">#REF!</definedName>
    <definedName name="TABLEPRI">#REF!</definedName>
    <definedName localSheetId="1" name="TOPMENU">#REF!</definedName>
    <definedName name="__TOP2">#REF!</definedName>
    <definedName name="_pr52">#REF!</definedName>
    <definedName localSheetId="1" name="____pr07">#REF!</definedName>
    <definedName localSheetId="1" name="__COM19">#REF!</definedName>
    <definedName localSheetId="1" name="GEC_ON_DAPIAY">#REF!</definedName>
    <definedName name="___pr50">#REF!</definedName>
    <definedName name="PORCENTAJE1">#REF!</definedName>
    <definedName name="_285A">#REF!</definedName>
    <definedName name="__pr17">#REF!</definedName>
    <definedName name="Dcacm">#REF!</definedName>
    <definedName localSheetId="1" name="_COM10">#REF!</definedName>
    <definedName localSheetId="1" name="_122A">#REF!</definedName>
    <definedName name="______pr04">#REF!</definedName>
    <definedName localSheetId="1" name="ARS">#REF!</definedName>
    <definedName name="VALDES">#REF!</definedName>
    <definedName localSheetId="1" name="blEqClaseInf2">#REF!</definedName>
    <definedName name="GTO_INVEST">#REF!</definedName>
    <definedName localSheetId="1" name="_121B">#REF!</definedName>
    <definedName localSheetId="1" name="DERFE">#REF!</definedName>
    <definedName localSheetId="1" name="SHEET13">#REF!</definedName>
    <definedName name="_tax4">#REF!</definedName>
    <definedName localSheetId="1" name="___pr38">#REF!</definedName>
    <definedName name="_pr61">#REF!</definedName>
    <definedName name="AQW">#REF!</definedName>
    <definedName name="____pr37">#REF!</definedName>
    <definedName localSheetId="1" name="_tc2">#REF!</definedName>
    <definedName name="FaseProyecto">#REF!</definedName>
    <definedName localSheetId="1" name="_EST16">#REF!</definedName>
    <definedName localSheetId="1" name="TrainSpec">#REF!</definedName>
    <definedName name="______pr32">#REF!</definedName>
    <definedName name="_275A">#REF!</definedName>
    <definedName name="_252A">#REF!</definedName>
    <definedName name="PRIVADO">#REF!</definedName>
    <definedName localSheetId="1" name="______pr16">#REF!</definedName>
    <definedName localSheetId="1" name="___LEY80">#REF!</definedName>
    <definedName name="___pr02">#REF!</definedName>
    <definedName name="_____pr41">#REF!</definedName>
    <definedName name="LOCALIZACION_Y_REPLANTEO">#REF!</definedName>
    <definedName name="ETAPA_PACC">#REF!</definedName>
    <definedName name="E">#REF!</definedName>
    <definedName localSheetId="1" name="ADMON">#REF!</definedName>
    <definedName name="INGENIERIA11">#REF!</definedName>
    <definedName name="_217B">#REF!</definedName>
    <definedName name="___pr53">#REF!</definedName>
    <definedName localSheetId="1" name="ccto210">#REF!</definedName>
    <definedName localSheetId="1" name="_____pr68">#REF!</definedName>
    <definedName name="_264B">#REF!</definedName>
    <definedName localSheetId="1" name="_____pr65">#REF!</definedName>
    <definedName name="DEP_VPR_NA">#REF!</definedName>
    <definedName name="Excel_BuiltIn_Print_Titles_8">#REF!</definedName>
    <definedName localSheetId="1" name="___pr53">#REF!</definedName>
    <definedName localSheetId="1" name="API">#REF!</definedName>
    <definedName name="_121A">#REF!</definedName>
    <definedName localSheetId="1" name="SHEET15">#REF!</definedName>
    <definedName localSheetId="1" name="DANODOFT">#REF!</definedName>
    <definedName localSheetId="1" name="____pr63">#REF!</definedName>
    <definedName name="_197A">#REF!</definedName>
    <definedName localSheetId="1" name="_921A">#REF!</definedName>
    <definedName localSheetId="1" name="ZDF">#REF!</definedName>
    <definedName localSheetId="1" name="_srn001">#REF!</definedName>
    <definedName name="kk">#REF!</definedName>
    <definedName name="ACT_CONT2">#REF!</definedName>
    <definedName name="_4231A">#REF!</definedName>
    <definedName name="___pr09">#REF!</definedName>
    <definedName localSheetId="1" name="__pr02">#REF!</definedName>
    <definedName localSheetId="1" name="_pr32">#REF!</definedName>
    <definedName localSheetId="1" name="___pr24">#REF!</definedName>
    <definedName name="_193A">#REF!</definedName>
    <definedName name="_131B">#REF!</definedName>
    <definedName name="iwjer">#REF!</definedName>
    <definedName name="NombreDependencia">#REF!</definedName>
    <definedName name="COSTODIRECTO">#REF!</definedName>
    <definedName localSheetId="1" name="INCR._PRODC.">#REF!</definedName>
    <definedName name="BC">#REF!</definedName>
    <definedName localSheetId="1" name="aba_1">#REF!</definedName>
    <definedName name="K10ALO">#REF!</definedName>
    <definedName name="__pr10">#REF!</definedName>
    <definedName localSheetId="1" name="_____pr18">#REF!</definedName>
    <definedName localSheetId="1" name="EF">#REF!</definedName>
    <definedName localSheetId="1" name="MACR">#REF!</definedName>
    <definedName name="___pr58">#REF!</definedName>
    <definedName name="__TOP8">#REF!</definedName>
    <definedName localSheetId="1" name="MontoVigenciasA2">#REF!</definedName>
    <definedName localSheetId="1" name="SS_WELDING">#REF!</definedName>
    <definedName localSheetId="1" name="AIU_1">#REF!</definedName>
    <definedName name="____pr14">#REF!</definedName>
    <definedName name="__pr71">#REF!</definedName>
    <definedName name="Pd">#REF!</definedName>
    <definedName localSheetId="1" name="lame">#REF!</definedName>
    <definedName name="anexo4">#REF!</definedName>
    <definedName name="_____pr60">#REF!</definedName>
    <definedName localSheetId="1" name="_200A">#REF!</definedName>
    <definedName localSheetId="1" name="data32">#REF!</definedName>
    <definedName localSheetId="1" name="_____pr12">#REF!</definedName>
    <definedName name="adasd">#REF!</definedName>
    <definedName name="MontoVigenciasA4">#REF!</definedName>
    <definedName localSheetId="1" name="_pr71">#REF!</definedName>
    <definedName localSheetId="1" name="blHoraPerIntInf">#REF!</definedName>
    <definedName localSheetId="1" name="data63">#REF!</definedName>
    <definedName name="_pr49">#REF!</definedName>
    <definedName localSheetId="1" name="_pr10">#REF!</definedName>
    <definedName localSheetId="1" name="SHEET21">#REF!</definedName>
    <definedName localSheetId="1" name="_num6">#REF!</definedName>
    <definedName name="m">#REF!</definedName>
    <definedName localSheetId="1" name="sdfsd">#REF!</definedName>
    <definedName localSheetId="1" name="__num5">#REF!</definedName>
    <definedName localSheetId="1" name="_4246A">#REF!</definedName>
    <definedName name="_241A">#REF!</definedName>
    <definedName name="__pr23">#REF!</definedName>
    <definedName localSheetId="1" name="data65">#REF!</definedName>
    <definedName name="_____pr17">#REF!</definedName>
    <definedName name="K2F1">#REF!</definedName>
    <definedName localSheetId="1" name="data59">#REF!</definedName>
    <definedName localSheetId="1" name="HM">#REF!</definedName>
    <definedName name="SHEET10">#REF!</definedName>
    <definedName localSheetId="1" name="SHEET16">#REF!</definedName>
    <definedName localSheetId="1" name="lv">#REF!</definedName>
    <definedName localSheetId="1" name="PORCENTAJE1">#REF!</definedName>
    <definedName localSheetId="1" name="____pr13">#REF!</definedName>
    <definedName name="___pr30">#REF!</definedName>
    <definedName localSheetId="1" name="SOLD._6_">#REF!</definedName>
    <definedName localSheetId="1" name="__pr60">#REF!</definedName>
    <definedName localSheetId="1" name="___pr43">#REF!</definedName>
    <definedName name="____pr32">#REF!</definedName>
    <definedName localSheetId="1" name="klklk">#REF!</definedName>
    <definedName localSheetId="1" name="_pr22">#REF!</definedName>
    <definedName localSheetId="1" name="ERRORE">#REF!</definedName>
    <definedName name="______pr61">#REF!</definedName>
    <definedName localSheetId="1" name="_____pr29">#REF!</definedName>
    <definedName localSheetId="1" name="DEP_VPR_GRS">#REF!</definedName>
    <definedName localSheetId="1" name="VARIACION1">#REF!</definedName>
    <definedName localSheetId="1" name="Mi_Salida">#REF!</definedName>
    <definedName localSheetId="1" name="kuyhgbe">#REF!</definedName>
    <definedName name="CBLES1">#REF!</definedName>
    <definedName name="SUELDO">#REF!</definedName>
    <definedName name="DCorriente">#REF!</definedName>
    <definedName name="TEMA8">#REF!</definedName>
    <definedName name="_281B">#REF!</definedName>
    <definedName name="_pr62">#REF!</definedName>
    <definedName localSheetId="1" name="__COM17">#REF!</definedName>
    <definedName name="Q_BRUTO">#REF!</definedName>
    <definedName name="Extra_Pay">#REF!</definedName>
    <definedName localSheetId="1" name="_250A">#REF!</definedName>
    <definedName name="ABCD">#REF!</definedName>
    <definedName localSheetId="1" name="______pr31">#REF!</definedName>
    <definedName localSheetId="1" name="Meta2">#REF!</definedName>
    <definedName name="InvDol4">#REF!</definedName>
    <definedName name="VigenciaDolares">#REF!</definedName>
    <definedName localSheetId="1" name="Requerimiento">#REF!</definedName>
    <definedName name="TOTALHH">#REF!</definedName>
    <definedName localSheetId="1" name="CODOS">#REF!</definedName>
    <definedName localSheetId="1" name="_pr65">#REF!</definedName>
    <definedName localSheetId="1" name="_174B">#REF!</definedName>
    <definedName name="MATRIZ">#REF!</definedName>
    <definedName localSheetId="1" name="___pr40">#REF!</definedName>
    <definedName localSheetId="1" name="BGT">#REF!</definedName>
    <definedName name="anexo13">#REF!</definedName>
    <definedName name="____pr08">#REF!</definedName>
    <definedName localSheetId="1" name="Listado1">#REF!</definedName>
    <definedName localSheetId="1" name="BQ">#REF!</definedName>
    <definedName name="MICR">#REF!</definedName>
    <definedName localSheetId="1" name="qaz">#REF!</definedName>
    <definedName localSheetId="1" name="____pr52">#REF!</definedName>
    <definedName name="_262B">#REF!</definedName>
    <definedName localSheetId="1" name="_201A">#REF!</definedName>
    <definedName name="item330.1">#REF!</definedName>
    <definedName name="_pr39">#REF!</definedName>
    <definedName name="TH">#REF!</definedName>
    <definedName name="____COM8">#REF!</definedName>
    <definedName name="Excel_BuiltIn_Print_Titles_6">#REF!</definedName>
    <definedName name="HERRERO">#REF!</definedName>
    <definedName localSheetId="1" name="PRUEBA2">#REF!</definedName>
  </definedNames>
  <calcPr/>
  <extLst>
    <ext uri="GoogleSheetsCustomDataVersion2">
      <go:sheetsCustomData xmlns:go="http://customooxmlschemas.google.com/" r:id="rId119" roundtripDataChecksum="db418ubB3mPSgbNed+MzyKNU9dmLhlwe+lSnpvNZ1UM="/>
    </ext>
  </extLst>
</workbook>
</file>

<file path=xl/sharedStrings.xml><?xml version="1.0" encoding="utf-8"?>
<sst xmlns="http://schemas.openxmlformats.org/spreadsheetml/2006/main" count="1002" uniqueCount="387">
  <si>
    <t>Formulario 1 - Propuesta económica  - Documento tipo de selección abreviada de menor cuantía - versión 1</t>
  </si>
  <si>
    <t>Versión: 1 del 21 de agosto de 2025</t>
  </si>
  <si>
    <t>ANÁLISIS DE PRECIOS
UNITARIOS                                         CONSTRUCCIÓN</t>
  </si>
  <si>
    <t>ITEM:</t>
  </si>
  <si>
    <t>APU 1</t>
  </si>
  <si>
    <t xml:space="preserve">SUMINISTRO E INSTALACION VENTILADOR DE TECHO </t>
  </si>
  <si>
    <t>PROVINCIA:</t>
  </si>
  <si>
    <t>FORMULARIO 1</t>
  </si>
  <si>
    <t>MAGDALENA_BAJO</t>
  </si>
  <si>
    <t>ESPECIFICACIÓN:</t>
  </si>
  <si>
    <t>MUNICIPIO:</t>
  </si>
  <si>
    <t>Guaduas</t>
  </si>
  <si>
    <t xml:space="preserve">UNIDAD: UN </t>
  </si>
  <si>
    <t>I. EQUIPO</t>
  </si>
  <si>
    <t>PRESUPUESTO OFICIAL</t>
  </si>
  <si>
    <t>Descripción</t>
  </si>
  <si>
    <t>Unidad</t>
  </si>
  <si>
    <t>Tarifa</t>
  </si>
  <si>
    <r>
      <rPr>
        <rFont val="Verdana"/>
        <color theme="1"/>
        <sz val="11.0"/>
      </rPr>
      <t xml:space="preserve">[La entidad puede utilizar este formulario de detalle del </t>
    </r>
    <r>
      <rPr>
        <rFont val="Verdana"/>
        <b/>
        <color theme="1"/>
        <sz val="11.0"/>
        <u/>
      </rPr>
      <t>presupuesto oficial</t>
    </r>
    <r>
      <rPr>
        <rFont val="Verdana"/>
        <color theme="1"/>
        <sz val="11.0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</si>
  <si>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Rendimiento</t>
  </si>
  <si>
    <t>Valor-Unit.</t>
  </si>
  <si>
    <t>HERRAMIENTA MENOR</t>
  </si>
  <si>
    <t>GBL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</si>
  <si>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</si>
  <si>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 xml:space="preserve">CONTRATO DE OBRA PUBLICA PARA EL "MEJORAMIENTO Y MANTENIMIENTO DE LA SEDE ADMINISTRATIVA UBICADA EN EL CORREGIMIENTO DE PUERTO BOGOTÁ, MUNICIPIO DE GUADUAS, CUNDINAMARCA", </t>
  </si>
  <si>
    <r>
      <rPr>
        <rFont val="Verdana"/>
        <color theme="1"/>
        <sz val="11.0"/>
      </rPr>
      <t xml:space="preserve">[La entidad puede utilizar este formulario de detalle del </t>
    </r>
    <r>
      <rPr>
        <rFont val="Verdana"/>
        <b/>
        <color theme="1"/>
        <sz val="11.0"/>
        <u/>
      </rPr>
      <t>presupuesto oficial</t>
    </r>
    <r>
      <rPr>
        <rFont val="Verdana"/>
        <color theme="1"/>
        <sz val="11.0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</si>
  <si>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</si>
  <si>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</si>
  <si>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</si>
  <si>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</si>
  <si>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</si>
  <si>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</si>
  <si>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</si>
  <si>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</si>
  <si>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 xml:space="preserve">MEMORIA DE CALCULO </t>
  </si>
  <si>
    <t>GENERAL</t>
  </si>
  <si>
    <t>PARTICULAR</t>
  </si>
  <si>
    <r>
      <rPr>
        <rFont val="Calibri"/>
        <b/>
        <color theme="1"/>
        <sz val="11.0"/>
      </rPr>
      <t xml:space="preserve">PROYECTO: </t>
    </r>
    <r>
      <rPr>
        <rFont val="Calibri"/>
        <color theme="1"/>
        <sz val="11.0"/>
      </rPr>
      <t>MANTENIMIENTO Y MEJORAMIENTO DE LA SEDE ADMINISTRATIVA DEL CORREGIMIENTO DE PUERTO BOGOTA, MUNICIPIO DE GUADUAS CUNDINAMARCA</t>
    </r>
  </si>
  <si>
    <t>Sub-Total</t>
  </si>
  <si>
    <t>MEMORIA DE CALCULO CANTIDADES</t>
  </si>
  <si>
    <t>II. MATERIALES EN OBRA</t>
  </si>
  <si>
    <t>Precio-Unit.</t>
  </si>
  <si>
    <t>Cantidad</t>
  </si>
  <si>
    <t xml:space="preserve">CENTRO ADMINISTRATVO </t>
  </si>
  <si>
    <t>VENTILADOR DE TECHO INDUSTRIAL 7450CFM 5 VELOCIDADES 144CM</t>
  </si>
  <si>
    <t xml:space="preserve">UN </t>
  </si>
  <si>
    <t>1.35</t>
  </si>
  <si>
    <t>X</t>
  </si>
  <si>
    <t>DESMONTE DE CUBIERTAS (TERMOACÚSTICA), INC RETIRO</t>
  </si>
  <si>
    <t>M2</t>
  </si>
  <si>
    <t>ANCHO</t>
  </si>
  <si>
    <t>LARGO</t>
  </si>
  <si>
    <t>1.1</t>
  </si>
  <si>
    <t>AREA</t>
  </si>
  <si>
    <t>10.9</t>
  </si>
  <si>
    <t>CERCHA PARA CUBIERTA EN ANGULO INC. ANTICORROSIVO</t>
  </si>
  <si>
    <t>III. TRANSPORTES</t>
  </si>
  <si>
    <t>KG</t>
  </si>
  <si>
    <t>Material</t>
  </si>
  <si>
    <t>Vol-peso ó Cant.</t>
  </si>
  <si>
    <t>Distancia</t>
  </si>
  <si>
    <t>M3-Km</t>
  </si>
  <si>
    <t xml:space="preserve">parte trasera cocina, lavadero primer piso </t>
  </si>
  <si>
    <t>7.25</t>
  </si>
  <si>
    <t xml:space="preserve">TEJA TERMOACUSTICA </t>
  </si>
  <si>
    <t>1.5</t>
  </si>
  <si>
    <t>7.4</t>
  </si>
  <si>
    <t>BAJANTE PVC AGUAS LLUVIAS D=3"</t>
  </si>
  <si>
    <t>ML</t>
  </si>
  <si>
    <t>IV. MANO DE OBRA</t>
  </si>
  <si>
    <t>Trabajador</t>
  </si>
  <si>
    <t>1.6</t>
  </si>
  <si>
    <t>1.14.</t>
  </si>
  <si>
    <t>Jornal</t>
  </si>
  <si>
    <t>DEMOLICIÓN CIELO RASO FALSO INC RETIRO</t>
  </si>
  <si>
    <t>Prestaciones</t>
  </si>
  <si>
    <t>Jornal Total</t>
  </si>
  <si>
    <t xml:space="preserve"> AYUDANTES (1) AA</t>
  </si>
  <si>
    <t>1.7</t>
  </si>
  <si>
    <t>15.5</t>
  </si>
  <si>
    <t>CIELO RASO PLANO DRYWALL (INCLUYE PINTURA)</t>
  </si>
  <si>
    <t>1.8</t>
  </si>
  <si>
    <t>LUMINARIA PANEL LED REDONDO - 24W - 4000K/6000K - IP20 - 120V - DE INCRUSTAR 30cmX3cm</t>
  </si>
  <si>
    <t>UND</t>
  </si>
  <si>
    <t xml:space="preserve">ofina contigua a cocina en elprimer piso </t>
  </si>
  <si>
    <t>OFICIAL ELECTRICISTA</t>
  </si>
  <si>
    <t>LUMINARIA PANEL LED RECTANGULAR - 40W - 4000K/6000K - IP20 - 120V - DE INCRUSTAR 120cmX30cm</t>
  </si>
  <si>
    <t>total</t>
  </si>
  <si>
    <t>1.9</t>
  </si>
  <si>
    <t>1.32</t>
  </si>
  <si>
    <t>DESMONTE APARTAOS SANITARIAS, INC RETIRO</t>
  </si>
  <si>
    <t xml:space="preserve"> </t>
  </si>
  <si>
    <t>1.10</t>
  </si>
  <si>
    <t>17.1</t>
  </si>
  <si>
    <t>SUMINISTRO E INSTALACIÓN SANITARIO TANQUE (INCLUYE GRIFERÍA)</t>
  </si>
  <si>
    <t>1.11</t>
  </si>
  <si>
    <t>17.6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</si>
  <si>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CUBIERTA EXISTENTE DE LA SEDE ADMINISTRATIVA PRIMER PISO</t>
    </r>
  </si>
  <si>
    <t>SUMINISTRO E INSTALACIÓN LAVAMANOS DE EMPOTRAR (INCLUYE GRIFERÍA)</t>
  </si>
  <si>
    <t>Total Costo Directo</t>
  </si>
  <si>
    <t>1.12</t>
  </si>
  <si>
    <t>17.5</t>
  </si>
  <si>
    <t>SUMINISTRO E INSTALACIÓN LAVAMANOS PEDESTAL (INCLUYE GRIFERÍA)</t>
  </si>
  <si>
    <t>CERCHA PARA CUBIERTA EN ÁNGULO INC. ANTICORROSIVO</t>
  </si>
  <si>
    <t>1.13</t>
  </si>
  <si>
    <t>DEMOLICIÓN BALDOSA DE PISO H=0.02 M, INC RETIRO</t>
  </si>
  <si>
    <t>KG/ML</t>
  </si>
  <si>
    <t>1.14</t>
  </si>
  <si>
    <t>DEMOLICIÓN ENCHAPE MURO, INC RETIRO</t>
  </si>
  <si>
    <t>***</t>
  </si>
  <si>
    <t xml:space="preserve">BARNIZ HIDROFUGO TINTILLADO BRILLANTE BASE SOLVENTE PARA LADRILLO A LA VISTA </t>
  </si>
  <si>
    <t>ML POR CERCHA</t>
  </si>
  <si>
    <t>UND CERCHA</t>
  </si>
  <si>
    <t>1.15</t>
  </si>
  <si>
    <t>1.16</t>
  </si>
  <si>
    <t>1.2</t>
  </si>
  <si>
    <t>DEMOLICIÓN MUROS EN MAMPOSTERÍA 0.15 M, INC RETIRO</t>
  </si>
  <si>
    <t>UNIDAD: M2</t>
  </si>
  <si>
    <t>TOTAL</t>
  </si>
  <si>
    <t>MESONES EN CONCRETO 2500 PSI, E=0.1 M (INCLUYE REFUERZO)</t>
  </si>
  <si>
    <t>Hidrolavadora</t>
  </si>
  <si>
    <t>h</t>
  </si>
  <si>
    <t>ACABADO EN GRANITO (INCLUYE DILATACIÓN EN BRONCE Y PULIDA)</t>
  </si>
  <si>
    <t>Andamio tubular / sistema de acceso</t>
  </si>
  <si>
    <t>m²</t>
  </si>
  <si>
    <t>Herramienta menor</t>
  </si>
  <si>
    <t>% MO</t>
  </si>
  <si>
    <t>1.17</t>
  </si>
  <si>
    <t>14.42</t>
  </si>
  <si>
    <t>MEDIA CAÑA EN GRANITO - PREFABRICADA</t>
  </si>
  <si>
    <t>1.18</t>
  </si>
  <si>
    <t>6.5</t>
  </si>
  <si>
    <t>Equipo de protección para trabajo en altura</t>
  </si>
  <si>
    <t>gl</t>
  </si>
  <si>
    <r>
      <rPr>
        <rFont val="Calibri"/>
        <b/>
        <color theme="1"/>
        <sz val="11.0"/>
      </rPr>
      <t>OBSERVACIONES</t>
    </r>
    <r>
      <rPr>
        <rFont val="Calibri"/>
        <color theme="1"/>
        <sz val="11.0"/>
      </rPr>
      <t xml:space="preserve">:LAS CERCHAS QUE REQUIEREN CAMBIO SE ENCUNTRA EN LA PARTE TRASERA DE LA SEDE PRIMER PISO FRENTE A LA COCINA </t>
    </r>
  </si>
  <si>
    <t>1.19</t>
  </si>
  <si>
    <t>18.14</t>
  </si>
  <si>
    <t>ESTUCO</t>
  </si>
  <si>
    <t>TEJA TERMOACUSTICA</t>
  </si>
  <si>
    <t>1.3</t>
  </si>
  <si>
    <t>1.20</t>
  </si>
  <si>
    <t>1.38</t>
  </si>
  <si>
    <t>DESMONTE MARCOS Y PUERTAS, INC RETIRO</t>
  </si>
  <si>
    <t xml:space="preserve">ANCHO </t>
  </si>
  <si>
    <t>1.39</t>
  </si>
  <si>
    <t>DESMONTE VENTANAS, INC RETIRO</t>
  </si>
  <si>
    <t>1.21</t>
  </si>
  <si>
    <t>Limpiador/desengrasante para ladrillo</t>
  </si>
  <si>
    <t>10.4</t>
  </si>
  <si>
    <t>MARCO PARA PUERTA EN LÁMINA CAL 18-0.8. INC ANTICORROSIVO</t>
  </si>
  <si>
    <t>kg</t>
  </si>
  <si>
    <t>1.22</t>
  </si>
  <si>
    <t>10.7</t>
  </si>
  <si>
    <t>Fungicida/antihongos</t>
  </si>
  <si>
    <t>PUERTA EN LAMINA CAL 18 INC. ANTICORROSIVO</t>
  </si>
  <si>
    <t>Mortero para resane de juntas</t>
  </si>
  <si>
    <t xml:space="preserve">parte trasera, cocina y lavadero primer piso </t>
  </si>
  <si>
    <t>PUERTA VENTANA EN LAMINA CAL 18 INC. ANTICORROSIVO</t>
  </si>
  <si>
    <t>Cemento gris para resanes menores</t>
  </si>
  <si>
    <t>1.4</t>
  </si>
  <si>
    <t>Arena fina para resane</t>
  </si>
  <si>
    <t>1.23</t>
  </si>
  <si>
    <t>14.41</t>
  </si>
  <si>
    <t>CERÁMICA PISO TRÁFICO 5, CALIDAD PRIMERA</t>
  </si>
  <si>
    <t>m³</t>
  </si>
  <si>
    <t>Sellador acrílico para superficies porosas</t>
  </si>
  <si>
    <t xml:space="preserve">parte trasera, oficina contiguo cocina primer piso </t>
  </si>
  <si>
    <t>gal</t>
  </si>
  <si>
    <t>14.17</t>
  </si>
  <si>
    <t>Pintura exterior especial para ladrillo</t>
  </si>
  <si>
    <t>GUARDAESCOBA GRES Y CERÁMICA</t>
  </si>
  <si>
    <t>Lija/abrasivo</t>
  </si>
  <si>
    <t>und</t>
  </si>
  <si>
    <t>14.36</t>
  </si>
  <si>
    <t>Brochas/rodillos y consumibles</t>
  </si>
  <si>
    <t>REMATES WING PVC TRADICIONAL</t>
  </si>
  <si>
    <t>Plástico/cinta para protección</t>
  </si>
  <si>
    <t>1.24</t>
  </si>
  <si>
    <t>Bolsas y disposición de residuos</t>
  </si>
  <si>
    <t>14.1</t>
  </si>
  <si>
    <t>BALDOSA CERÁMICA PARED 20X20, CALIDAD PRIMERA</t>
  </si>
  <si>
    <t>1.27</t>
  </si>
  <si>
    <t>APU</t>
  </si>
  <si>
    <t>1.30</t>
  </si>
  <si>
    <t>10.20</t>
  </si>
  <si>
    <t>CANTIDAD POR UNIDAD</t>
  </si>
  <si>
    <t>VENTANA LÁMINA CALIBRE 18 INC. ANTICORROSIVO</t>
  </si>
  <si>
    <t xml:space="preserve">ML BAJANTE VERTICAL </t>
  </si>
  <si>
    <t xml:space="preserve">TOTAL </t>
  </si>
  <si>
    <t>1.31</t>
  </si>
  <si>
    <t>9.26</t>
  </si>
  <si>
    <t>VIDRIO ESMERILADO INCOLORO 5 mm</t>
  </si>
  <si>
    <t>SE INSTALARAN UNA BAJANTE EN CADA ESTREMO DE LA CUBIERTA ES DECIR 2 UND</t>
  </si>
  <si>
    <t>9.23</t>
  </si>
  <si>
    <t>ESPEJO INCOLORO 3 mm SIN BISELAR</t>
  </si>
  <si>
    <t>1.33</t>
  </si>
  <si>
    <t>18.23</t>
  </si>
  <si>
    <t>VINILO SOBRE PAÑETE 2 MANOS</t>
  </si>
  <si>
    <t>1.34</t>
  </si>
  <si>
    <t>18.2</t>
  </si>
  <si>
    <t>ANTICORROSIVO SOBRE LÁMINA LINEAL</t>
  </si>
  <si>
    <t>OFICIAL PINTOR</t>
  </si>
  <si>
    <t>12.92</t>
  </si>
  <si>
    <t>SALIDA TOMACORRIENTE DOBLE - 2P + T - CON PROTECCIÓN GFCI - 15A - 127V (NEMA 5-15R), INCLUYE: CAJA, ELEMENTOS DE FIJACIÓN, TRAMO DE 4m DE TUBERÍA PVC 1/2" Y CIRCUITO RAMAL</t>
  </si>
  <si>
    <t>1.36</t>
  </si>
  <si>
    <t>18.8</t>
  </si>
  <si>
    <t>ESMALTE SOBRE LAMINA LINEAL</t>
  </si>
  <si>
    <t>1.37</t>
  </si>
  <si>
    <t>18.9</t>
  </si>
  <si>
    <t>ESMALTE SOBRE LAMINA LLENA</t>
  </si>
  <si>
    <t>18.30</t>
  </si>
  <si>
    <t>PINTURA TIPO KORAZA PARA EXTERIOR</t>
  </si>
  <si>
    <t xml:space="preserve">SUMINSTRO E INSTALCION DE VENTILADORES </t>
  </si>
  <si>
    <t xml:space="preserve">parte trasera sajuan patio, primer piso </t>
  </si>
  <si>
    <t>DEMOLICIÓN PLACA MACIZA 0.30 M, INC RETIRO</t>
  </si>
  <si>
    <t>1.41</t>
  </si>
  <si>
    <t>4.23</t>
  </si>
  <si>
    <t>REFUERZO MALLA ELECTROSOLDADA</t>
  </si>
  <si>
    <t>parte trasera cocina 1, primer piso</t>
  </si>
  <si>
    <t>1.42</t>
  </si>
  <si>
    <t>13.8</t>
  </si>
  <si>
    <t>CONCRETO ESTRIADO RAMPA 2500 PSI</t>
  </si>
  <si>
    <t>Subtotal</t>
  </si>
  <si>
    <t xml:space="preserve">parte trasera cocina 2, primer piso </t>
  </si>
  <si>
    <t xml:space="preserve">parte trasera oficina contiguo cocina, primer piso </t>
  </si>
  <si>
    <t xml:space="preserve">SUBTOTAL OBRAS </t>
  </si>
  <si>
    <t xml:space="preserve">medida toma desde oficina comisaria hasta inicio de oficina de ediles </t>
  </si>
  <si>
    <t>SUBTOTAL OBRAS (INCLUYE IVA)</t>
  </si>
  <si>
    <t>AIU</t>
  </si>
  <si>
    <t xml:space="preserve">medida toma desde inicio de oficina  de ediles hasta final de la misma  </t>
  </si>
  <si>
    <t>&lt;</t>
  </si>
  <si>
    <t xml:space="preserve">AJUSTE AL PRECIO </t>
  </si>
  <si>
    <t>VALOR TOTAL</t>
  </si>
  <si>
    <t>15.10</t>
  </si>
  <si>
    <t>1.25</t>
  </si>
  <si>
    <t>1.26</t>
  </si>
  <si>
    <t>1.28</t>
  </si>
  <si>
    <t xml:space="preserve">sajuan salida al patio, primer piso </t>
  </si>
  <si>
    <r>
      <rPr>
        <rFont val="Verdana"/>
        <b/>
        <color theme="1"/>
        <sz val="11.0"/>
      </rPr>
      <t xml:space="preserve">NOTA 1: </t>
    </r>
    <r>
      <rPr>
        <rFont val="Verdana"/>
        <color theme="1"/>
        <sz val="11.0"/>
      </rPr>
      <t xml:space="preserve"> Se debe tener en cuenta que el PRECIO UNITARIO incluye el valor de A.I.U. </t>
    </r>
  </si>
  <si>
    <t>1.29</t>
  </si>
  <si>
    <t xml:space="preserve">BARNIZ HIDROFUGO TINTILLADO BRILLANTE BASE SOLVENTE PARA LADRILLO A LA VISTA Y MANTENIMIENTO DE FACHADA  </t>
  </si>
  <si>
    <t xml:space="preserve">cocina 1, primer piso parte trasera </t>
  </si>
  <si>
    <t>PORCENTAJE</t>
  </si>
  <si>
    <t xml:space="preserve">cocina 2, primer piso parte trasera </t>
  </si>
  <si>
    <r>
      <rPr>
        <rFont val="Verdana"/>
        <b/>
        <color theme="1"/>
        <sz val="11.0"/>
      </rPr>
      <t>NOTA 2:</t>
    </r>
    <r>
      <rPr>
        <rFont val="Verdana"/>
        <color theme="1"/>
        <sz val="11.0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</si>
  <si>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</si>
  <si>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 xml:space="preserve">oficina contiguo a cocina, primer piso </t>
  </si>
  <si>
    <t>A=</t>
  </si>
  <si>
    <t>[Determinar por la Entidad]</t>
  </si>
  <si>
    <r>
      <rPr>
        <rFont val="Verdana"/>
        <b/>
        <color theme="1"/>
        <sz val="11.0"/>
      </rPr>
      <t>NOTA 3:</t>
    </r>
    <r>
      <rPr>
        <rFont val="Verdana"/>
        <color theme="1"/>
        <sz val="11.0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</si>
  <si>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</si>
  <si>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</si>
  <si>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</si>
  <si>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</si>
  <si>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</si>
  <si>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</si>
  <si>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1° PISO </t>
  </si>
  <si>
    <t>2° PISO</t>
  </si>
  <si>
    <t>2 PISO ( 4 ofi. Ediles, 3 pasadiso frende a ediles, 3 pasadiso frente a comisaria, 2 comisaria, 1 oficina 1, 1 oficina 2, 1 baños, 1 oficina archivo )</t>
  </si>
  <si>
    <t>1.40</t>
  </si>
  <si>
    <t>APU 2</t>
  </si>
  <si>
    <t xml:space="preserve">1 PISO ( 5 cocina, 1 sajuan salida patio, 2 oficina contiguo cocina) 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</si>
  <si>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TODAS LOS SALONES DEL SEGUNDO PISO, DEL PRIMER PISO SOLO LOS SALONES DE LA PARTE TRASERA DE LA SEDE</t>
    </r>
  </si>
  <si>
    <t>1.43</t>
  </si>
  <si>
    <t>BAÑO FUNCIONARIOS</t>
  </si>
  <si>
    <t xml:space="preserve">BAÑOS SEGUNDO PISO 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</si>
  <si>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LOS SANITARIOS A DESMONTAR SE ENCUENTRAN EN EL BAÑO  DE LOS FUNCIONARIOS Y DE USUSARIOS EN EL PRIMER PISO</t>
    </r>
  </si>
  <si>
    <t xml:space="preserve">AIU INCLUIDO EN CADA PRECIO UNITARIO </t>
  </si>
  <si>
    <t>BAÑOS 2 PISO</t>
  </si>
  <si>
    <r>
      <rPr>
        <rFont val="Verdana"/>
        <b/>
        <color theme="1"/>
        <sz val="11.0"/>
      </rPr>
      <t xml:space="preserve">NOTA 1: </t>
    </r>
    <r>
      <rPr>
        <rFont val="Verdana"/>
        <color theme="1"/>
        <sz val="11.0"/>
      </rPr>
      <t xml:space="preserve"> Se debe tener en cuenta que el PRECIO UNITARIO incluye el valor de A.I.U. </t>
    </r>
  </si>
  <si>
    <r>
      <rPr>
        <rFont val="Verdana"/>
        <b/>
        <color theme="1"/>
        <sz val="11.0"/>
      </rPr>
      <t>NOTA 2:</t>
    </r>
    <r>
      <rPr>
        <rFont val="Verdana"/>
        <color theme="1"/>
        <sz val="11.0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</si>
  <si>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rFont val="Verdana"/>
        <b/>
        <color theme="1"/>
        <sz val="11.0"/>
      </rPr>
      <t>NOTA 3:</t>
    </r>
    <r>
      <rPr>
        <rFont val="Verdana"/>
        <color theme="1"/>
        <sz val="11.0"/>
      </rPr>
      <t xml:space="preserve"> El A.I.U y su discriminación deben estar en porcentaje (%). </t>
    </r>
  </si>
  <si>
    <t xml:space="preserve">BAÑO SEGUNDO PISO </t>
  </si>
  <si>
    <t xml:space="preserve">OFICINA COMISARIA </t>
  </si>
  <si>
    <t xml:space="preserve">CUARTO ARCHIVO 2 PISO 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</si>
  <si>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SE TOMAN LAS OFICINAS CON MAYOR DAÑOS EN EL SEGUNDO PISO AL IGUAL QUE TODOS LOS BAÑOS QUE SE ENCUENTRAN EN LA SEDE </t>
    </r>
  </si>
  <si>
    <t>ALTO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</si>
  <si>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SE PROCEDE A DEMOLER EL MURO PUESTO QUE SE ENCUENTRAN UNAS DUCHAS LAS CUALES NO TIENEN USO, POR ENDE PARA DAR ESPACIO E INSTALAR UN LAVAMANOS EN ESTA ZONA YA QUE EL BAÑO DE LOS FUNCIONARIOS NO CUENTA CON UNO </t>
    </r>
  </si>
  <si>
    <t xml:space="preserve">OBSERVACIONES: SE REALIZA EL MESON PARA BAÑO DE FUNCIONARIOS EN EL PIRMER PISO </t>
  </si>
  <si>
    <t xml:space="preserve">OBSERVACIONES: SE REALIZA GRANITO DEL MESON PARA BAÑO DE FUNCIONARIOS EN EL PIRMER PISO </t>
  </si>
  <si>
    <t>LONGITUD</t>
  </si>
  <si>
    <t>IMPERMEABILIZACIÓN INTEGRAL MORTERO SIKA</t>
  </si>
  <si>
    <t>OBSERVASIONES:  SE TOMA SOLO EL 30% DE LOS M2 DE LA PINTURA TOTAL QUE SE APLICARA EN LA SEDE ADMINISTARTIVA PUESTO A LA HUMEDAD PRESENTE</t>
  </si>
  <si>
    <t xml:space="preserve">OBSERVASIONES: SE TENDRA UN 40 % DE LAPINTURA TOTAL APLICADA EN LA SEDE PUESTO A LA HUMEDAD PRESENTE EN ALGUNOS MUROS DE LA MISMA </t>
  </si>
  <si>
    <t>PUERTA DE BAÑO</t>
  </si>
  <si>
    <t>PUERTA PRINCIPAL E INGRESO COCINA 1° PISO</t>
  </si>
  <si>
    <t>VENTANA INFERIOR FACHADA</t>
  </si>
  <si>
    <r>
      <rPr>
        <rFont val="Calibri"/>
        <b/>
        <color theme="1"/>
        <sz val="11.0"/>
      </rPr>
      <t xml:space="preserve">OBSERVACIONES: </t>
    </r>
    <r>
      <rPr>
        <rFont val="Calibri"/>
        <color theme="1"/>
        <sz val="11.0"/>
      </rPr>
      <t>SE OBSERVA DETERIORO Y CORROSION EN LAS PUERTAS INSTALADAS EN EL BAÑO DE LOS FUNCIONARIOS</t>
    </r>
  </si>
  <si>
    <t>VENTANA FACHADA 1ER PISO</t>
  </si>
  <si>
    <r>
      <rPr>
        <rFont val="Calibri"/>
        <b/>
        <color theme="1"/>
        <sz val="11.0"/>
      </rPr>
      <t xml:space="preserve">OBSERVACIONES: </t>
    </r>
    <r>
      <rPr>
        <rFont val="Calibri"/>
        <color theme="1"/>
        <sz val="11.0"/>
      </rPr>
      <t>SE OBSERVA DETERIORO Y CORROSION EN LAS PUERTAS INSTALADAS EN EL BAÑO DE LOS FUNCIONARIOS</t>
    </r>
  </si>
  <si>
    <t>PUERTA INGRESO COCINA</t>
  </si>
  <si>
    <t>MARCO VENT. FACHADA SUPERIOR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</si>
  <si>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EL ESTADO DE LAS PUERTAS ESTAN EN MALAS CONDICIONES SE PROCEDE A REALIZAR EL RETIRO DE LOS MARCOS DE LOS BAÑOS DE LOS FUNCIONARIOS AL IGUAL QUE LA DE INGRESO DE LA COCINA</t>
    </r>
  </si>
  <si>
    <t xml:space="preserve">PUERTA INGRESO BAÑO PRIMER PISO </t>
  </si>
  <si>
    <t xml:space="preserve">PUERTA BAÑO 1 FUNCIONARIOSPRIMER PISO </t>
  </si>
  <si>
    <t xml:space="preserve">PUERTA BAÑO 2 FUNCIONARIOS PRIMER PISO </t>
  </si>
  <si>
    <t>OBSERVACIONES: SE HACE REPOSICION DE LAS PUERTAS RETIRADAS EN EL BAÑO DE LOS USUARIOS Y EN LA ENTRAD APRINCIPAL DE LA SEDE POR EL ESTADO EN QUE SE ENCUENTRAN</t>
  </si>
  <si>
    <t>10.8</t>
  </si>
  <si>
    <t>PUERTA INGRESO A LA SEDE ADMIISTRATIVA</t>
  </si>
  <si>
    <t>VENTANA FACHADA PISO 1</t>
  </si>
  <si>
    <t>14.41.</t>
  </si>
  <si>
    <t xml:space="preserve">BAÑO DE LOS FUNICONARIOS EN EL PRIMER PISO </t>
  </si>
  <si>
    <t>OFICINAS COMISARIA</t>
  </si>
  <si>
    <t xml:space="preserve">BAÑO 2 PISO </t>
  </si>
  <si>
    <t>CUARTO DE ARCHIVO</t>
  </si>
  <si>
    <t>COMISARIA</t>
  </si>
  <si>
    <t>ARCHIVO 2° PISO</t>
  </si>
  <si>
    <t>14.35</t>
  </si>
  <si>
    <t>REMATES WING ALUMINIO</t>
  </si>
  <si>
    <r>
      <rPr>
        <rFont val="Calibri"/>
        <b/>
        <color theme="1"/>
        <sz val="11.0"/>
      </rPr>
      <t xml:space="preserve">OBSERVACIONES: </t>
    </r>
    <r>
      <rPr>
        <rFont val="Calibri"/>
        <b val="0"/>
        <color theme="1"/>
        <sz val="11.0"/>
      </rPr>
      <t xml:space="preserve"> SE TOMAN TODOS LOS BAÑOS QUE SE ENCUENTRAN DENTRO DE LA SEDE EN EL SEGUNDO Y PRIMER PISO</t>
    </r>
  </si>
  <si>
    <t>MANTENIMIENTO Y PINTURA DE FACHADA EN LADRILLO</t>
  </si>
  <si>
    <t>FACHADA DE LA SEDE LADRILLO</t>
  </si>
  <si>
    <r>
      <rPr>
        <rFont val="Calibri"/>
        <b/>
        <color theme="1"/>
        <sz val="11.0"/>
      </rPr>
      <t xml:space="preserve">OBSERVACIONES: </t>
    </r>
    <r>
      <rPr>
        <rFont val="Calibri"/>
        <color theme="1"/>
        <sz val="11.0"/>
      </rPr>
      <t>MEDIDAS TOMADAS DE LA FACHADA DE LA SEDE</t>
    </r>
  </si>
  <si>
    <t xml:space="preserve">VENTANA PARTE INFERIOR EN LA FACHADA </t>
  </si>
  <si>
    <r>
      <rPr>
        <rFont val="Calibri"/>
        <b/>
        <color theme="1"/>
        <sz val="11.0"/>
      </rPr>
      <t xml:space="preserve">OBSERVACIONES: </t>
    </r>
    <r>
      <rPr>
        <rFont val="Calibri"/>
        <color theme="1"/>
        <sz val="11.0"/>
      </rPr>
      <t xml:space="preserve">SE REALIZA LA REPOSICION DE LAS VENTANAS DESMONTADAS EN EL PRIMER PISO </t>
    </r>
  </si>
  <si>
    <t>VENTANA SUPERIOR OFICINA COMISARIA</t>
  </si>
  <si>
    <t>VENTANA INFERIOR EN FACHADAS</t>
  </si>
  <si>
    <t>VENTANA PUERTA PRINCIPAL 1</t>
  </si>
  <si>
    <t>se toman la cantidad de percianas que hay en la ventana en las partes laterales ya que cuenta con una medida diferente a la central en la ventana superior de la fachada</t>
  </si>
  <si>
    <t xml:space="preserve">se toman la cantidad de percianas que hay en la ventana en las partes central ya que la medida es diferente a las percianas laterales de la ventana superior en la fachada </t>
  </si>
  <si>
    <t>VENTANA PUERTA PRINCIPAL 2</t>
  </si>
  <si>
    <t xml:space="preserve">VENTANA COMISARIA SEGUNDO PISO </t>
  </si>
  <si>
    <t xml:space="preserve">DESCUENTO VENTANA </t>
  </si>
  <si>
    <t>DESCUENTO PUERTA</t>
  </si>
  <si>
    <t>OBSERVACIONES</t>
  </si>
  <si>
    <t xml:space="preserve">SALON DE EDILES UBICADO EN E SEGUNDO PISO </t>
  </si>
  <si>
    <t xml:space="preserve">OFICINAS DESOCUPADAS EN EL SEGUNDO PISO </t>
  </si>
  <si>
    <t xml:space="preserve">OFICINA DE COMISARIA EN EL SEGUNDO PISO </t>
  </si>
  <si>
    <t xml:space="preserve">OFICINAS DEL PRIMER PISO, INSPECCION, AGUAS DEL CAPIRA, SISBEN, HACIENDA, OFICINAS DESOCUOADAS Y PARTE TRASERA DE LA SEDE </t>
  </si>
  <si>
    <t xml:space="preserve">PLANCHA PRIMER PISO </t>
  </si>
  <si>
    <t>2 COLUMNAS PATIO</t>
  </si>
  <si>
    <t xml:space="preserve">SAJUAN SALIDA PATIO 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</si>
  <si>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ESTE ANTICORROSIVO ES PARA LA VENTANA QUE SE ENCUENTRA EN LA OFICINA DE COMISARIA</t>
    </r>
  </si>
  <si>
    <t>LUGAR</t>
  </si>
  <si>
    <t xml:space="preserve">OFICINA DE AGUAS CAPIRA </t>
  </si>
  <si>
    <t xml:space="preserve">OFICINA ENSEGUIDA DE AGUAS CAPIRA </t>
  </si>
  <si>
    <t xml:space="preserve">OFICINA DEL SISBEN </t>
  </si>
  <si>
    <t xml:space="preserve">OFICINA INSPECCION </t>
  </si>
  <si>
    <t xml:space="preserve">OFICINA HACIENDA </t>
  </si>
  <si>
    <t xml:space="preserve">INGRESO A LA SEDE ADMINISTRATIVA </t>
  </si>
  <si>
    <t>OFICINA COMISARIA</t>
  </si>
  <si>
    <t xml:space="preserve">ALTO </t>
  </si>
  <si>
    <t>VENTANA OFICINA EDILES</t>
  </si>
  <si>
    <t xml:space="preserve">PUERTA OFICINA EDILES </t>
  </si>
  <si>
    <t>PUERTA OFICINA FRENTE A EDILES</t>
  </si>
  <si>
    <t xml:space="preserve">VENTANA OFICINA FRESTE A EDILES </t>
  </si>
  <si>
    <t>PUERTA BAÑOS SEGUNDO PISO</t>
  </si>
  <si>
    <t>PUERTA OFICINA ENSEGUIDA BAÑO</t>
  </si>
  <si>
    <t>VENTANA OFICINA ENSEGUIDA BAÑO</t>
  </si>
  <si>
    <t>PUERTA OFICINA SEGUNDO PISO</t>
  </si>
  <si>
    <t>VENTANA OFICINA SEGUNDO PISO</t>
  </si>
  <si>
    <t>PUERTA OFICINA COMISARIA</t>
  </si>
  <si>
    <t>PUERTA BAÑO  COMISARIA</t>
  </si>
  <si>
    <t>VENTANA OFICINA COMISARIA</t>
  </si>
  <si>
    <t xml:space="preserve">VENTANA OFICINA CERRADA PRIMER PISO </t>
  </si>
  <si>
    <t xml:space="preserve">PUERTA OFICINA CERRADA PRIMER PISO </t>
  </si>
  <si>
    <t>PUERTA OFINA CAPIRA</t>
  </si>
  <si>
    <t>VENTANA OFINA CAPIRA</t>
  </si>
  <si>
    <t>PUERTA OFICINA INSPECCION</t>
  </si>
  <si>
    <t>VENTANA OFICINA INSPECCION</t>
  </si>
  <si>
    <t xml:space="preserve">PUERTA OFICINA SISBEN </t>
  </si>
  <si>
    <t xml:space="preserve">VENTANA OFICINA SISBEN </t>
  </si>
  <si>
    <t xml:space="preserve">PUERTA OFICINA HACIENDA </t>
  </si>
  <si>
    <t xml:space="preserve">VENTANA OFICINA HACIENDA </t>
  </si>
  <si>
    <t xml:space="preserve">VENTANA  OFICINA CERRADA PRIMER PISO </t>
  </si>
  <si>
    <t xml:space="preserve">PUERTA BAÑO SEGUNDO PISO </t>
  </si>
  <si>
    <t xml:space="preserve">PUERTA BAÑO USUARIOS PRIMER PISO </t>
  </si>
  <si>
    <t>VENTANA FACHADA SUPERIOR</t>
  </si>
  <si>
    <t xml:space="preserve">ESCALERA AL INGRESO </t>
  </si>
  <si>
    <t>BALCON SEGUNDO PISO PARTE TRASERA</t>
  </si>
  <si>
    <t>MARCO VENTANA SUPERIOR FACHADA</t>
  </si>
  <si>
    <t>MARCO VENTANA SUPERIOR COMISARIA</t>
  </si>
  <si>
    <t xml:space="preserve">ESCALERA AL FONDO 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</si>
  <si>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LA MEDIDA SE TOMA DE LAS BARANDAS DE LAS ESCALERAS Y SE MULTIPLICA POR DOS YA QUE SON DOS BARANDAS POR CADA ESCALERA </t>
    </r>
  </si>
  <si>
    <t>FACHADA SEDE</t>
  </si>
  <si>
    <t>CANALETA FACHADA SEDE</t>
  </si>
  <si>
    <t xml:space="preserve"> PATIO</t>
  </si>
  <si>
    <t>INSPECCION POLICIA</t>
  </si>
  <si>
    <t>OFICINA EDILES</t>
  </si>
  <si>
    <t xml:space="preserve">OFICNA SISBEN </t>
  </si>
  <si>
    <t xml:space="preserve">OBSERVACIONES: ESTA PLACA SE ENCUENTRA EN EL ANDEN DE LA SEDE </t>
  </si>
  <si>
    <t>KL</t>
  </si>
  <si>
    <t>PESO KL POR M2</t>
  </si>
  <si>
    <t xml:space="preserve">LARGO </t>
  </si>
  <si>
    <t>ANDEN SEDE</t>
  </si>
  <si>
    <r>
      <rPr>
        <rFont val="Calibri"/>
        <b/>
        <color theme="1"/>
        <sz val="11.0"/>
      </rPr>
      <t>OBSERVACIONES:</t>
    </r>
    <r>
      <rPr>
        <rFont val="Calibri"/>
        <color theme="1"/>
        <sz val="11.0"/>
      </rPr>
      <t xml:space="preserve"> se utilizara una malla electrosoldada m-188 quien tiene 6mm diametro de la varilla y por m2 pesa 3 kl </t>
    </r>
  </si>
  <si>
    <t>RAMPA DE ACCESO A SEDE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</si>
</sst>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9">
    <numFmt numFmtId="164" formatCode="0."/>
    <numFmt numFmtId="165" formatCode="_-* #,##0.00\ _€_-;\-* #,##0.00\ _€_-;_-* &quot;-&quot;??\ _€_-;_-@"/>
    <numFmt numFmtId="166" formatCode="_-&quot;$&quot;\ * #,##0.00_-;\-&quot;$&quot;\ * #,##0.00_-;_-&quot;$&quot;\ * &quot;-&quot;_-;_-@"/>
    <numFmt numFmtId="167" formatCode="_-&quot;$&quot;\ * #,##0.00_-;\-&quot;$&quot;\ * #,##0.00_-;_-&quot;$&quot;\ * &quot;-&quot;??_-;_-@"/>
    <numFmt numFmtId="168" formatCode="\$\ #,##0.00"/>
    <numFmt numFmtId="169" formatCode="#,##0.0"/>
    <numFmt numFmtId="170" formatCode="&quot;$&quot;\ #,##0.00"/>
    <numFmt numFmtId="171" formatCode="#,##0.000"/>
    <numFmt numFmtId="172" formatCode="#,##0.00000000"/>
    <numFmt numFmtId="173" formatCode="d.m"/>
    <numFmt numFmtId="174" formatCode="&quot;$&quot;\ #,##0.00_);\(&quot;$&quot;\ #,##0.00\)"/>
    <numFmt numFmtId="175" formatCode="0.000"/>
    <numFmt numFmtId="176" formatCode="_-[$$-240A]* #,##0.00_-;\-[$$-240A]* #,##0.00_-;_-[$$-240A]* &quot;-&quot;??_-;_-@"/>
    <numFmt numFmtId="177" formatCode="_-[$$-240A]\ * #,##0.00_ ;_-[$$-240A]\ * \-#,##0.00\ ;_-[$$-240A]\ * &quot;-&quot;??_ ;_-@_ 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-;\-[$$-240A]\ * #,##0.00_-;_-[$$-240A]\ * &quot;-&quot;??_-;_-@"/>
  </numFmts>
  <fonts count="25">
    <font>
      <sz val="11.0"/>
      <color theme="1"/>
      <name val="Calibri"/>
      <scheme val="minor"/>
    </font>
    <font>
      <sz val="11.0"/>
      <color theme="1"/>
      <name val="Verdana"/>
    </font>
    <font>
      <b/>
      <sz val="11.0"/>
      <color rgb="FF595959"/>
      <name val="Verdana"/>
    </font>
    <font>
      <sz val="11.0"/>
      <color theme="1"/>
      <name val="Arial"/>
    </font>
    <font>
      <sz val="10.0"/>
      <color rgb="FF000000"/>
      <name val="Arial"/>
    </font>
    <font>
      <sz val="11.0"/>
      <color rgb="FF595959"/>
      <name val="Verdana"/>
    </font>
    <font>
      <b/>
      <sz val="12.0"/>
      <color rgb="FF000000"/>
      <name val="Arial"/>
    </font>
    <font>
      <b/>
      <sz val="11.0"/>
      <color rgb="FF000000"/>
      <name val="Arial"/>
    </font>
    <font/>
    <font>
      <sz val="10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b/>
      <sz val="11.0"/>
      <color theme="1"/>
      <name val="Verdana"/>
    </font>
    <font>
      <sz val="9.0"/>
      <color rgb="FF000000"/>
      <name val="Arial"/>
    </font>
    <font>
      <sz val="8.0"/>
      <color theme="1"/>
      <name val="Arial"/>
    </font>
    <font>
      <sz val="10.0"/>
      <color theme="1"/>
      <name val="Arial Narrow"/>
    </font>
    <font>
      <sz val="8.0"/>
      <color rgb="FF000000"/>
      <name val="Arial"/>
    </font>
    <font>
      <b/>
      <sz val="11.0"/>
      <color theme="1"/>
      <name val="Calibri"/>
    </font>
    <font>
      <sz val="11.0"/>
      <color theme="1"/>
      <name val="Calibri"/>
    </font>
    <font>
      <b/>
      <sz val="8.0"/>
      <color theme="1"/>
      <name val="Arial"/>
    </font>
    <font>
      <sz val="8.0"/>
      <color theme="1"/>
      <name val="Arial Narrow"/>
    </font>
    <font>
      <sz val="11.0"/>
      <color theme="1"/>
      <name val="Arial Narrow"/>
    </font>
    <font>
      <color theme="1"/>
      <name val="Calibri"/>
      <scheme val="minor"/>
    </font>
    <font>
      <sz val="12.0"/>
      <color theme="1"/>
      <name val="Calibri"/>
    </font>
    <font>
      <sz val="11.0"/>
      <color rgb="FFFF0000"/>
      <name val="Calibri"/>
    </font>
  </fonts>
  <fills count="9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  <fill>
      <patternFill patternType="solid">
        <fgColor rgb="FFD6DCE4"/>
        <bgColor rgb="FFD6DCE4"/>
      </patternFill>
    </fill>
    <fill>
      <patternFill patternType="solid">
        <fgColor rgb="FF92D050"/>
        <bgColor rgb="FF92D050"/>
      </patternFill>
    </fill>
    <fill>
      <patternFill patternType="solid">
        <fgColor rgb="FFD0CECE"/>
        <bgColor rgb="FFD0CECE"/>
      </patternFill>
    </fill>
  </fills>
  <borders count="108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medium">
        <color rgb="FF000000"/>
      </right>
      <top style="thick">
        <color rgb="FF000000"/>
      </top>
    </border>
    <border>
      <right style="double">
        <color rgb="FF000000"/>
      </right>
    </border>
    <border>
      <left style="double">
        <color rgb="FF000000"/>
      </left>
      <right style="medium">
        <color rgb="FF000000"/>
      </right>
    </border>
    <border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double">
        <color rgb="FF000000"/>
      </left>
      <right style="medium">
        <color rgb="FF000000"/>
      </right>
      <top/>
      <bottom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  <top style="thin">
        <color rgb="FF000000"/>
      </top>
    </border>
    <border>
      <left/>
      <right style="double">
        <color rgb="FF000000"/>
      </right>
      <top/>
      <bottom/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/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top style="thin">
        <color rgb="FF000000"/>
      </top>
    </border>
    <border>
      <left/>
      <right style="thin">
        <color rgb="FF000000"/>
      </right>
      <bottom/>
    </border>
    <border>
      <left style="thin">
        <color rgb="FF000000"/>
      </left>
      <right style="medium">
        <color rgb="FF000000"/>
      </right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/>
      <top/>
      <bottom/>
    </border>
    <border>
      <right/>
      <top/>
      <bottom/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</border>
    <border>
      <right style="thin">
        <color rgb="FF000000"/>
      </right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/>
    </border>
    <border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34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left"/>
    </xf>
    <xf borderId="0" fillId="0" fontId="3" numFmtId="0" xfId="0" applyFont="1"/>
    <xf borderId="0" fillId="0" fontId="4" numFmtId="0" xfId="0" applyAlignment="1" applyFont="1">
      <alignment shrinkToFit="0" vertical="top" wrapText="1"/>
    </xf>
    <xf borderId="0" fillId="0" fontId="5" numFmtId="0" xfId="0" applyAlignment="1" applyFont="1">
      <alignment horizontal="left"/>
    </xf>
    <xf borderId="0" fillId="0" fontId="6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top" wrapText="1"/>
    </xf>
    <xf borderId="0" fillId="0" fontId="4" numFmtId="0" xfId="0" applyAlignment="1" applyFont="1">
      <alignment horizontal="left" shrinkToFit="0" vertical="top" wrapText="1"/>
    </xf>
    <xf borderId="1" fillId="0" fontId="1" numFmtId="0" xfId="0" applyAlignment="1" applyBorder="1" applyFont="1">
      <alignment horizontal="center"/>
    </xf>
    <xf borderId="0" fillId="0" fontId="7" numFmtId="164" xfId="0" applyAlignment="1" applyFont="1" applyNumberFormat="1">
      <alignment horizontal="left" shrinkToFit="0" vertical="center" wrapText="1"/>
    </xf>
    <xf borderId="2" fillId="0" fontId="8" numFmtId="0" xfId="0" applyBorder="1" applyFont="1"/>
    <xf borderId="0" fillId="0" fontId="9" numFmtId="0" xfId="0" applyAlignment="1" applyFont="1">
      <alignment horizontal="left" shrinkToFit="0" vertical="center" wrapText="1"/>
    </xf>
    <xf borderId="3" fillId="0" fontId="8" numFmtId="0" xfId="0" applyBorder="1" applyFont="1"/>
    <xf borderId="0" fillId="0" fontId="10" numFmtId="0" xfId="0" applyAlignment="1" applyFont="1">
      <alignment horizontal="left" shrinkToFit="0" vertical="top" wrapText="1"/>
    </xf>
    <xf borderId="0" fillId="0" fontId="11" numFmtId="0" xfId="0" applyAlignment="1" applyFont="1">
      <alignment horizontal="left" shrinkToFit="0" vertical="top" wrapText="1"/>
    </xf>
    <xf borderId="4" fillId="0" fontId="1" numFmtId="0" xfId="0" applyBorder="1" applyFont="1"/>
    <xf borderId="5" fillId="0" fontId="12" numFmtId="0" xfId="0" applyAlignment="1" applyBorder="1" applyFont="1">
      <alignment horizontal="center"/>
    </xf>
    <xf borderId="6" fillId="0" fontId="8" numFmtId="0" xfId="0" applyBorder="1" applyFont="1"/>
    <xf borderId="0" fillId="0" fontId="13" numFmtId="0" xfId="0" applyAlignment="1" applyFont="1">
      <alignment horizontal="left" shrinkToFit="0" vertical="top" wrapText="1"/>
    </xf>
    <xf borderId="7" fillId="0" fontId="8" numFmtId="0" xfId="0" applyBorder="1" applyFont="1"/>
    <xf borderId="0" fillId="0" fontId="11" numFmtId="165" xfId="0" applyAlignment="1" applyFont="1" applyNumberFormat="1">
      <alignment horizontal="center" shrinkToFit="0" vertical="center" wrapText="1"/>
    </xf>
    <xf borderId="8" fillId="0" fontId="1" numFmtId="0" xfId="0" applyBorder="1" applyFont="1"/>
    <xf borderId="0" fillId="0" fontId="4" numFmtId="165" xfId="0" applyAlignment="1" applyFont="1" applyNumberFormat="1">
      <alignment horizontal="left" shrinkToFit="0" vertical="top" wrapText="1"/>
    </xf>
    <xf borderId="9" fillId="0" fontId="1" numFmtId="0" xfId="0" applyBorder="1" applyFont="1"/>
    <xf borderId="10" fillId="0" fontId="1" numFmtId="0" xfId="0" applyAlignment="1" applyBorder="1" applyFont="1">
      <alignment horizontal="center"/>
    </xf>
    <xf borderId="10" fillId="0" fontId="8" numFmtId="0" xfId="0" applyBorder="1" applyFont="1"/>
    <xf borderId="11" fillId="0" fontId="14" numFmtId="0" xfId="0" applyAlignment="1" applyBorder="1" applyFont="1">
      <alignment horizontal="center" shrinkToFit="0" vertical="top" wrapText="1"/>
    </xf>
    <xf borderId="12" fillId="0" fontId="8" numFmtId="0" xfId="0" applyBorder="1" applyFont="1"/>
    <xf borderId="13" fillId="0" fontId="8" numFmtId="0" xfId="0" applyBorder="1" applyFont="1"/>
    <xf borderId="14" fillId="0" fontId="8" numFmtId="0" xfId="0" applyBorder="1" applyFont="1"/>
    <xf borderId="15" fillId="2" fontId="1" numFmtId="0" xfId="0" applyBorder="1" applyFill="1" applyFont="1"/>
    <xf borderId="16" fillId="0" fontId="14" numFmtId="0" xfId="0" applyAlignment="1" applyBorder="1" applyFont="1">
      <alignment horizontal="left" shrinkToFit="0" vertical="top" wrapText="1"/>
    </xf>
    <xf borderId="17" fillId="2" fontId="1" numFmtId="0" xfId="0" applyBorder="1" applyFill="1" applyFont="1"/>
    <xf borderId="16" fillId="0" fontId="14" numFmtId="165" xfId="0" applyAlignment="1" applyBorder="1" applyFont="1" applyNumberFormat="1">
      <alignment horizontal="left" shrinkToFit="0" vertical="top" wrapText="1"/>
    </xf>
    <xf borderId="18" fillId="0" fontId="14" numFmtId="0" xfId="0" applyAlignment="1" applyBorder="1" applyFont="1">
      <alignment horizontal="left" shrinkToFit="0" vertical="top" wrapText="1"/>
    </xf>
    <xf borderId="19" fillId="3" fontId="1" numFmtId="0" xfId="0" applyAlignment="1" applyBorder="1" applyFill="1" applyFont="1">
      <alignment horizontal="left" shrinkToFit="0" wrapText="1"/>
    </xf>
    <xf borderId="20" fillId="0" fontId="8" numFmtId="0" xfId="0" applyBorder="1" applyFont="1"/>
    <xf borderId="21" fillId="0" fontId="4" numFmtId="0" xfId="0" applyAlignment="1" applyBorder="1" applyFont="1">
      <alignment horizontal="left" shrinkToFit="0" vertical="top" wrapText="1"/>
    </xf>
    <xf borderId="22" fillId="0" fontId="8" numFmtId="0" xfId="0" applyBorder="1" applyFont="1"/>
    <xf borderId="23" fillId="2" fontId="1" numFmtId="0" xfId="0" applyBorder="1" applyFill="1" applyFont="1"/>
    <xf borderId="24" fillId="0" fontId="15" numFmtId="0" xfId="0" applyAlignment="1" applyBorder="1" applyFont="1">
      <alignment horizontal="center" shrinkToFit="0" vertical="top" wrapText="1"/>
    </xf>
    <xf borderId="25" fillId="0" fontId="8" numFmtId="0" xfId="0" applyBorder="1" applyFont="1"/>
    <xf borderId="26" fillId="0" fontId="8" numFmtId="0" xfId="0" applyBorder="1" applyFont="1"/>
    <xf borderId="27" fillId="0" fontId="8" numFmtId="0" xfId="0" applyBorder="1" applyFont="1"/>
    <xf borderId="28" fillId="0" fontId="14" numFmtId="0" xfId="0" applyAlignment="1" applyBorder="1" applyFont="1">
      <alignment horizontal="center" shrinkToFit="0" vertical="top" wrapText="1"/>
    </xf>
    <xf borderId="28" fillId="0" fontId="14" numFmtId="165" xfId="0" applyAlignment="1" applyBorder="1" applyFont="1" applyNumberFormat="1">
      <alignment horizontal="right" shrinkToFit="0" vertical="top" wrapText="1"/>
    </xf>
    <xf borderId="24" fillId="4" fontId="1" numFmtId="0" xfId="0" applyAlignment="1" applyBorder="1" applyFill="1" applyFont="1">
      <alignment horizontal="center" shrinkToFit="0" wrapText="1"/>
    </xf>
    <xf borderId="29" fillId="0" fontId="8" numFmtId="0" xfId="0" applyBorder="1" applyFont="1"/>
    <xf borderId="30" fillId="5" fontId="12" numFmtId="0" xfId="0" applyAlignment="1" applyBorder="1" applyFill="1" applyFont="1">
      <alignment horizontal="center" shrinkToFit="0" vertical="center" wrapText="1"/>
    </xf>
    <xf borderId="31" fillId="0" fontId="8" numFmtId="0" xfId="0" applyBorder="1" applyFont="1"/>
    <xf borderId="32" fillId="0" fontId="8" numFmtId="0" xfId="0" applyBorder="1" applyFont="1"/>
    <xf borderId="33" fillId="2" fontId="12" numFmtId="0" xfId="0" applyAlignment="1" applyBorder="1" applyFill="1" applyFont="1">
      <alignment horizontal="center" shrinkToFit="0" vertical="center" wrapText="1"/>
    </xf>
    <xf borderId="34" fillId="2" fontId="12" numFmtId="0" xfId="0" applyAlignment="1" applyBorder="1" applyFill="1" applyFont="1">
      <alignment horizontal="center" shrinkToFit="0" vertical="center" wrapText="1"/>
    </xf>
    <xf borderId="35" fillId="0" fontId="16" numFmtId="4" xfId="0" applyAlignment="1" applyBorder="1" applyFont="1" applyNumberFormat="1">
      <alignment horizontal="right" shrinkToFit="0" vertical="top" wrapText="1"/>
    </xf>
    <xf borderId="36" fillId="0" fontId="12" numFmtId="0" xfId="0" applyAlignment="1" applyBorder="1" applyFont="1">
      <alignment horizontal="center" shrinkToFit="0" vertical="center" wrapText="1"/>
    </xf>
    <xf borderId="37" fillId="0" fontId="8" numFmtId="0" xfId="0" applyBorder="1" applyFont="1"/>
    <xf borderId="38" fillId="2" fontId="12" numFmtId="0" xfId="0" applyAlignment="1" applyBorder="1" applyFill="1" applyFont="1">
      <alignment horizontal="center" shrinkToFit="0" vertical="center" wrapText="1"/>
    </xf>
    <xf borderId="39" fillId="2" fontId="12" numFmtId="0" xfId="0" applyAlignment="1" applyBorder="1" applyFill="1" applyFont="1">
      <alignment horizontal="center" shrinkToFit="0" vertical="center" wrapText="1"/>
    </xf>
    <xf borderId="34" fillId="2" fontId="12" numFmtId="4" xfId="0" applyAlignment="1" applyBorder="1" applyFill="1" applyFont="1" applyNumberFormat="1">
      <alignment horizontal="center" shrinkToFit="0" vertical="center" wrapText="1"/>
    </xf>
    <xf borderId="40" fillId="2" fontId="12" numFmtId="4" xfId="0" applyAlignment="1" applyBorder="1" applyFill="1" applyFont="1" applyNumberFormat="1">
      <alignment horizontal="center" shrinkToFit="0" vertical="center" wrapText="1"/>
    </xf>
    <xf borderId="41" fillId="0" fontId="15" numFmtId="0" xfId="0" applyAlignment="1" applyBorder="1" applyFont="1">
      <alignment horizontal="center" shrinkToFit="0" vertical="top" wrapText="1"/>
    </xf>
    <xf borderId="42" fillId="0" fontId="8" numFmtId="0" xfId="0" applyBorder="1" applyFont="1"/>
    <xf borderId="43" fillId="0" fontId="8" numFmtId="0" xfId="0" applyBorder="1" applyFont="1"/>
    <xf borderId="44" fillId="0" fontId="8" numFmtId="0" xfId="0" applyBorder="1" applyFont="1"/>
    <xf borderId="45" fillId="0" fontId="8" numFmtId="0" xfId="0" applyBorder="1" applyFont="1"/>
    <xf borderId="46" fillId="6" fontId="17" numFmtId="0" xfId="0" applyAlignment="1" applyBorder="1" applyFill="1" applyFont="1">
      <alignment horizontal="center"/>
    </xf>
    <xf borderId="47" fillId="0" fontId="12" numFmtId="0" xfId="0" applyAlignment="1" applyBorder="1" applyFont="1">
      <alignment horizontal="center" shrinkToFit="0" vertical="center" wrapText="1"/>
    </xf>
    <xf borderId="48" fillId="0" fontId="12" numFmtId="0" xfId="0" applyAlignment="1" applyBorder="1" applyFont="1">
      <alignment horizontal="center" shrinkToFit="0" vertical="center" wrapText="1"/>
    </xf>
    <xf borderId="49" fillId="0" fontId="8" numFmtId="0" xfId="0" applyBorder="1" applyFont="1"/>
    <xf borderId="50" fillId="0" fontId="8" numFmtId="0" xfId="0" applyBorder="1" applyFont="1"/>
    <xf borderId="47" fillId="0" fontId="14" numFmtId="0" xfId="0" applyAlignment="1" applyBorder="1" applyFont="1">
      <alignment horizontal="center" shrinkToFit="0" vertical="top" wrapText="1"/>
    </xf>
    <xf borderId="51" fillId="0" fontId="8" numFmtId="0" xfId="0" applyBorder="1" applyFont="1"/>
    <xf borderId="47" fillId="0" fontId="14" numFmtId="165" xfId="0" applyAlignment="1" applyBorder="1" applyFont="1" applyNumberFormat="1">
      <alignment horizontal="right" shrinkToFit="0" vertical="top" wrapText="1"/>
    </xf>
    <xf borderId="46" fillId="0" fontId="18" numFmtId="0" xfId="0" applyAlignment="1" applyBorder="1" applyFont="1">
      <alignment horizontal="left" shrinkToFit="0" wrapText="1"/>
    </xf>
    <xf borderId="52" fillId="0" fontId="16" numFmtId="4" xfId="0" applyAlignment="1" applyBorder="1" applyFont="1" applyNumberFormat="1">
      <alignment horizontal="right" shrinkToFit="0" vertical="top" wrapText="1"/>
    </xf>
    <xf borderId="53" fillId="5" fontId="12" numFmtId="0" xfId="0" applyAlignment="1" applyBorder="1" applyFill="1" applyFont="1">
      <alignment vertical="center"/>
    </xf>
    <xf borderId="0" fillId="0" fontId="19" numFmtId="0" xfId="0" applyAlignment="1" applyFont="1">
      <alignment horizontal="right" shrinkToFit="0" vertical="top" wrapText="1"/>
    </xf>
    <xf borderId="54" fillId="5" fontId="12" numFmtId="0" xfId="0" applyAlignment="1" applyBorder="1" applyFill="1" applyFont="1">
      <alignment vertical="center"/>
    </xf>
    <xf borderId="0" fillId="0" fontId="18" numFmtId="0" xfId="0" applyAlignment="1" applyFont="1">
      <alignment shrinkToFit="0" wrapText="1"/>
    </xf>
    <xf borderId="28" fillId="5" fontId="12" numFmtId="0" xfId="0" applyAlignment="1" applyBorder="1" applyFill="1" applyFont="1">
      <alignment vertical="center"/>
    </xf>
    <xf borderId="55" fillId="0" fontId="8" numFmtId="0" xfId="0" applyBorder="1" applyFont="1"/>
    <xf borderId="56" fillId="0" fontId="16" numFmtId="166" xfId="0" applyAlignment="1" applyBorder="1" applyFont="1" applyNumberFormat="1">
      <alignment horizontal="right" shrinkToFit="0" vertical="top" wrapText="1"/>
    </xf>
    <xf borderId="57" fillId="5" fontId="12" numFmtId="0" xfId="0" applyAlignment="1" applyBorder="1" applyFill="1" applyFont="1">
      <alignment vertical="center"/>
    </xf>
    <xf borderId="58" fillId="0" fontId="8" numFmtId="0" xfId="0" applyBorder="1" applyFont="1"/>
    <xf borderId="46" fillId="0" fontId="17" numFmtId="0" xfId="0" applyAlignment="1" applyBorder="1" applyFont="1">
      <alignment horizontal="center"/>
    </xf>
    <xf borderId="28" fillId="0" fontId="1" numFmtId="0" xfId="0" applyAlignment="1" applyBorder="1" applyFont="1">
      <alignment horizontal="center" vertical="center"/>
    </xf>
    <xf borderId="16" fillId="0" fontId="14" numFmtId="165" xfId="0" applyAlignment="1" applyBorder="1" applyFont="1" applyNumberFormat="1">
      <alignment horizontal="right" shrinkToFit="0" vertical="top" wrapText="1"/>
    </xf>
    <xf borderId="46" fillId="0" fontId="1" numFmtId="0" xfId="0" applyAlignment="1" applyBorder="1" applyFont="1">
      <alignment horizontal="center" vertical="center"/>
    </xf>
    <xf borderId="38" fillId="0" fontId="12" numFmtId="0" xfId="0" applyAlignment="1" applyBorder="1" applyFont="1">
      <alignment horizontal="center" shrinkToFit="0" vertical="center" wrapText="1"/>
    </xf>
    <xf borderId="59" fillId="0" fontId="4" numFmtId="0" xfId="0" applyAlignment="1" applyBorder="1" applyFont="1">
      <alignment horizontal="left" shrinkToFit="0" vertical="top" wrapText="1"/>
    </xf>
    <xf borderId="60" fillId="0" fontId="12" numFmtId="0" xfId="0" applyAlignment="1" applyBorder="1" applyFont="1">
      <alignment horizontal="center" shrinkToFit="0" vertical="center" wrapText="1"/>
    </xf>
    <xf borderId="28" fillId="0" fontId="1" numFmtId="0" xfId="0" applyAlignment="1" applyBorder="1" applyFont="1">
      <alignment horizontal="left" vertical="center"/>
    </xf>
    <xf borderId="61" fillId="0" fontId="8" numFmtId="0" xfId="0" applyBorder="1" applyFont="1"/>
    <xf borderId="46" fillId="0" fontId="20" numFmtId="0" xfId="0" applyAlignment="1" applyBorder="1" applyFont="1">
      <alignment horizontal="center" shrinkToFit="0" vertical="center" wrapText="1"/>
    </xf>
    <xf borderId="28" fillId="0" fontId="18" numFmtId="0" xfId="0" applyAlignment="1" applyBorder="1" applyFont="1">
      <alignment horizontal="center" vertical="center"/>
    </xf>
    <xf borderId="28" fillId="0" fontId="20" numFmtId="0" xfId="0" applyAlignment="1" applyBorder="1" applyFont="1">
      <alignment horizontal="center" vertical="center"/>
    </xf>
    <xf borderId="62" fillId="0" fontId="8" numFmtId="0" xfId="0" applyBorder="1" applyFont="1"/>
    <xf borderId="27" fillId="0" fontId="18" numFmtId="0" xfId="0" applyAlignment="1" applyBorder="1" applyFont="1">
      <alignment horizontal="center" vertical="center"/>
    </xf>
    <xf borderId="28" fillId="0" fontId="20" numFmtId="3" xfId="0" applyAlignment="1" applyBorder="1" applyFont="1" applyNumberFormat="1">
      <alignment horizontal="center" vertical="center"/>
    </xf>
    <xf borderId="63" fillId="5" fontId="12" numFmtId="0" xfId="0" applyAlignment="1" applyBorder="1" applyFill="1" applyFont="1">
      <alignment vertical="center"/>
    </xf>
    <xf borderId="28" fillId="6" fontId="17" numFmtId="0" xfId="0" applyAlignment="1" applyBorder="1" applyFill="1" applyFont="1">
      <alignment horizontal="center" vertical="center"/>
    </xf>
    <xf borderId="35" fillId="0" fontId="14" numFmtId="165" xfId="0" applyAlignment="1" applyBorder="1" applyFont="1" applyNumberFormat="1">
      <alignment horizontal="center" shrinkToFit="0" vertical="center" wrapText="1"/>
    </xf>
    <xf borderId="16" fillId="5" fontId="12" numFmtId="0" xfId="0" applyAlignment="1" applyBorder="1" applyFill="1" applyFont="1">
      <alignment vertical="center"/>
    </xf>
    <xf borderId="64" fillId="0" fontId="8" numFmtId="0" xfId="0" applyBorder="1" applyFont="1"/>
    <xf borderId="46" fillId="6" fontId="17" numFmtId="0" xfId="0" applyAlignment="1" applyBorder="1" applyFill="1" applyFont="1">
      <alignment horizontal="left" shrinkToFit="0" vertical="center" wrapText="1"/>
    </xf>
    <xf borderId="46" fillId="0" fontId="21" numFmtId="0" xfId="0" applyAlignment="1" applyBorder="1" applyFont="1">
      <alignment horizontal="center"/>
    </xf>
    <xf borderId="18" fillId="5" fontId="12" numFmtId="0" xfId="0" applyAlignment="1" applyBorder="1" applyFill="1" applyFont="1">
      <alignment vertical="center"/>
    </xf>
    <xf borderId="28" fillId="0" fontId="21" numFmtId="0" xfId="0" applyAlignment="1" applyBorder="1" applyFont="1">
      <alignment horizontal="center"/>
    </xf>
    <xf borderId="0" fillId="0" fontId="18" numFmtId="0" xfId="0" applyAlignment="1" applyFont="1">
      <alignment shrinkToFit="0" vertical="center" wrapText="1"/>
    </xf>
    <xf borderId="28" fillId="0" fontId="21" numFmtId="3" xfId="0" applyBorder="1" applyFont="1" applyNumberFormat="1"/>
    <xf borderId="27" fillId="0" fontId="1" numFmtId="4" xfId="0" applyAlignment="1" applyBorder="1" applyFont="1" applyNumberFormat="1">
      <alignment shrinkToFit="0" vertical="center" wrapText="1"/>
    </xf>
    <xf borderId="35" fillId="0" fontId="14" numFmtId="165" xfId="0" applyAlignment="1" applyBorder="1" applyFont="1" applyNumberFormat="1">
      <alignment horizontal="right" shrinkToFit="0" vertical="center" wrapText="1"/>
    </xf>
    <xf borderId="65" fillId="0" fontId="1" numFmtId="0" xfId="0" applyBorder="1" applyFont="1"/>
    <xf borderId="28" fillId="0" fontId="18" numFmtId="166" xfId="0" applyAlignment="1" applyBorder="1" applyFont="1" applyNumberFormat="1">
      <alignment horizontal="center" vertical="center"/>
    </xf>
    <xf borderId="24" fillId="0" fontId="14" numFmtId="2" xfId="0" applyAlignment="1" applyBorder="1" applyFont="1" applyNumberFormat="1">
      <alignment horizontal="center" shrinkToFit="0" vertical="center" wrapText="1"/>
    </xf>
    <xf borderId="20" fillId="0" fontId="15" numFmtId="0" xfId="0" applyAlignment="1" applyBorder="1" applyFont="1">
      <alignment horizontal="center"/>
    </xf>
    <xf borderId="28" fillId="0" fontId="14" numFmtId="2" xfId="0" applyAlignment="1" applyBorder="1" applyFont="1" applyNumberFormat="1">
      <alignment horizontal="right" shrinkToFit="0" vertical="center" wrapText="1"/>
    </xf>
    <xf borderId="46" fillId="0" fontId="18" numFmtId="0" xfId="0" applyAlignment="1" applyBorder="1" applyFont="1">
      <alignment horizontal="center"/>
    </xf>
    <xf borderId="41" fillId="0" fontId="14" numFmtId="2" xfId="0" applyAlignment="1" applyBorder="1" applyFont="1" applyNumberFormat="1">
      <alignment horizontal="center" shrinkToFit="0" vertical="center" wrapText="1"/>
    </xf>
    <xf borderId="43" fillId="0" fontId="15" numFmtId="0" xfId="0" applyAlignment="1" applyBorder="1" applyFont="1">
      <alignment horizontal="center"/>
    </xf>
    <xf borderId="35" fillId="0" fontId="1" numFmtId="167" xfId="0" applyAlignment="1" applyBorder="1" applyFont="1" applyNumberFormat="1">
      <alignment horizontal="right" shrinkToFit="0" vertical="center" wrapText="1"/>
    </xf>
    <xf borderId="47" fillId="0" fontId="16" numFmtId="2" xfId="0" applyAlignment="1" applyBorder="1" applyFont="1" applyNumberFormat="1">
      <alignment horizontal="right" shrinkToFit="0" vertical="center" wrapText="1"/>
    </xf>
    <xf borderId="0" fillId="0" fontId="1" numFmtId="167" xfId="0" applyFont="1" applyNumberFormat="1"/>
    <xf borderId="52" fillId="0" fontId="14" numFmtId="165" xfId="0" applyAlignment="1" applyBorder="1" applyFont="1" applyNumberFormat="1">
      <alignment horizontal="right" shrinkToFit="0" vertical="center" wrapText="1"/>
    </xf>
    <xf borderId="66" fillId="0" fontId="8" numFmtId="0" xfId="0" applyBorder="1" applyFont="1"/>
    <xf borderId="0" fillId="0" fontId="19" numFmtId="2" xfId="0" applyAlignment="1" applyFont="1" applyNumberFormat="1">
      <alignment horizontal="right" shrinkToFit="0" vertical="top" wrapText="1"/>
    </xf>
    <xf borderId="28" fillId="0" fontId="1" numFmtId="4" xfId="0" applyAlignment="1" applyBorder="1" applyFont="1" applyNumberFormat="1">
      <alignment shrinkToFit="0" vertical="center" wrapText="1"/>
    </xf>
    <xf borderId="56" fillId="0" fontId="16" numFmtId="168" xfId="0" applyAlignment="1" applyBorder="1" applyFont="1" applyNumberFormat="1">
      <alignment horizontal="right" shrinkToFit="0" vertical="top" wrapText="1"/>
    </xf>
    <xf borderId="46" fillId="0" fontId="14" numFmtId="0" xfId="0" applyBorder="1" applyFont="1"/>
    <xf borderId="26" fillId="0" fontId="14" numFmtId="0" xfId="0" applyBorder="1" applyFont="1"/>
    <xf borderId="28" fillId="0" fontId="14" numFmtId="169" xfId="0" applyAlignment="1" applyBorder="1" applyFont="1" applyNumberFormat="1">
      <alignment horizontal="center"/>
    </xf>
    <xf borderId="28" fillId="0" fontId="14" numFmtId="4" xfId="0" applyAlignment="1" applyBorder="1" applyFont="1" applyNumberFormat="1">
      <alignment horizontal="center"/>
    </xf>
    <xf borderId="24" fillId="0" fontId="14" numFmtId="0" xfId="0" applyAlignment="1" applyBorder="1" applyFont="1">
      <alignment horizontal="center" shrinkToFit="0" vertical="top" wrapText="1"/>
    </xf>
    <xf borderId="35" fillId="0" fontId="14" numFmtId="0" xfId="0" applyAlignment="1" applyBorder="1" applyFont="1">
      <alignment horizontal="center" shrinkToFit="0" vertical="top" wrapText="1"/>
    </xf>
    <xf borderId="41" fillId="0" fontId="14" numFmtId="0" xfId="0" applyAlignment="1" applyBorder="1" applyFont="1">
      <alignment horizontal="center" shrinkToFit="0" vertical="top" wrapText="1"/>
    </xf>
    <xf borderId="52" fillId="0" fontId="14" numFmtId="0" xfId="0" applyAlignment="1" applyBorder="1" applyFont="1">
      <alignment horizontal="center" shrinkToFit="0" vertical="top" wrapText="1"/>
    </xf>
    <xf borderId="36" fillId="0" fontId="14" numFmtId="0" xfId="0" applyAlignment="1" applyBorder="1" applyFont="1">
      <alignment horizontal="left" shrinkToFit="0" vertical="top" wrapText="1"/>
    </xf>
    <xf borderId="0" fillId="0" fontId="22" numFmtId="0" xfId="0" applyFont="1"/>
    <xf borderId="46" fillId="0" fontId="14" numFmtId="0" xfId="0" applyAlignment="1" applyBorder="1" applyFont="1">
      <alignment horizontal="left"/>
    </xf>
    <xf borderId="28" fillId="0" fontId="14" numFmtId="170" xfId="0" applyBorder="1" applyFont="1" applyNumberFormat="1"/>
    <xf borderId="28" fillId="0" fontId="14" numFmtId="9" xfId="0" applyAlignment="1" applyBorder="1" applyFont="1" applyNumberFormat="1">
      <alignment horizontal="center"/>
    </xf>
    <xf borderId="28" fillId="0" fontId="18" numFmtId="3" xfId="0" applyAlignment="1" applyBorder="1" applyFont="1" applyNumberFormat="1">
      <alignment horizontal="center" vertical="center"/>
    </xf>
    <xf borderId="28" fillId="0" fontId="14" numFmtId="4" xfId="0" applyBorder="1" applyFont="1" applyNumberFormat="1"/>
    <xf borderId="46" fillId="0" fontId="14" numFmtId="4" xfId="0" applyBorder="1" applyFont="1" applyNumberFormat="1"/>
    <xf borderId="28" fillId="0" fontId="1" numFmtId="0" xfId="0" applyAlignment="1" applyBorder="1" applyFont="1">
      <alignment horizontal="left" shrinkToFit="0" vertical="center" wrapText="1"/>
    </xf>
    <xf borderId="28" fillId="0" fontId="18" numFmtId="0" xfId="0" applyAlignment="1" applyBorder="1" applyFont="1">
      <alignment horizontal="center"/>
    </xf>
    <xf borderId="28" fillId="0" fontId="18" numFmtId="171" xfId="0" applyAlignment="1" applyBorder="1" applyFont="1" applyNumberFormat="1">
      <alignment horizontal="center" vertical="center"/>
    </xf>
    <xf borderId="28" fillId="0" fontId="16" numFmtId="4" xfId="0" applyAlignment="1" applyBorder="1" applyFont="1" applyNumberFormat="1">
      <alignment horizontal="left" shrinkToFit="0" vertical="top" wrapText="1"/>
    </xf>
    <xf borderId="28" fillId="0" fontId="16" numFmtId="10" xfId="0" applyAlignment="1" applyBorder="1" applyFont="1" applyNumberFormat="1">
      <alignment horizontal="left" shrinkToFit="0" vertical="top" wrapText="1"/>
    </xf>
    <xf borderId="28" fillId="0" fontId="16" numFmtId="165" xfId="0" applyAlignment="1" applyBorder="1" applyFont="1" applyNumberFormat="1">
      <alignment horizontal="right" shrinkToFit="0" vertical="top" wrapText="1"/>
    </xf>
    <xf borderId="28" fillId="0" fontId="16" numFmtId="2" xfId="0" applyAlignment="1" applyBorder="1" applyFont="1" applyNumberFormat="1">
      <alignment horizontal="right" shrinkToFit="0" vertical="top" wrapText="1"/>
    </xf>
    <xf borderId="46" fillId="0" fontId="16" numFmtId="4" xfId="0" applyAlignment="1" applyBorder="1" applyFont="1" applyNumberFormat="1">
      <alignment horizontal="right" shrinkToFit="0" vertical="top" wrapText="1"/>
    </xf>
    <xf borderId="0" fillId="0" fontId="1" numFmtId="3" xfId="0" applyFont="1" applyNumberFormat="1"/>
    <xf borderId="41" fillId="0" fontId="4" numFmtId="0" xfId="0" applyAlignment="1" applyBorder="1" applyFont="1">
      <alignment horizontal="left" shrinkToFit="0" vertical="top" wrapText="1"/>
    </xf>
    <xf borderId="46" fillId="7" fontId="17" numFmtId="0" xfId="0" applyAlignment="1" applyBorder="1" applyFill="1" applyFont="1">
      <alignment horizontal="center"/>
    </xf>
    <xf borderId="47" fillId="0" fontId="4" numFmtId="0" xfId="0" applyAlignment="1" applyBorder="1" applyFont="1">
      <alignment horizontal="left" shrinkToFit="0" vertical="top" wrapText="1"/>
    </xf>
    <xf borderId="0" fillId="0" fontId="18" numFmtId="0" xfId="0" applyAlignment="1" applyFont="1">
      <alignment horizontal="center"/>
    </xf>
    <xf borderId="47" fillId="0" fontId="4" numFmtId="165" xfId="0" applyAlignment="1" applyBorder="1" applyFont="1" applyNumberFormat="1">
      <alignment horizontal="left" shrinkToFit="0" vertical="top" wrapText="1"/>
    </xf>
    <xf borderId="48" fillId="0" fontId="4" numFmtId="0" xfId="0" applyAlignment="1" applyBorder="1" applyFont="1">
      <alignment horizontal="left" shrinkToFit="0" vertical="top" wrapText="1"/>
    </xf>
    <xf borderId="46" fillId="0" fontId="18" numFmtId="0" xfId="0" applyAlignment="1" applyBorder="1" applyFont="1">
      <alignment horizontal="left" vertical="top"/>
    </xf>
    <xf borderId="0" fillId="0" fontId="18" numFmtId="172" xfId="0" applyFont="1" applyNumberFormat="1"/>
    <xf borderId="28" fillId="0" fontId="17" numFmtId="0" xfId="0" applyAlignment="1" applyBorder="1" applyFont="1">
      <alignment horizontal="center" vertical="center"/>
    </xf>
    <xf borderId="28" fillId="0" fontId="17" numFmtId="0" xfId="0" applyAlignment="1" applyBorder="1" applyFont="1">
      <alignment horizontal="center" shrinkToFit="0" vertical="top" wrapText="1"/>
    </xf>
    <xf borderId="28" fillId="0" fontId="17" numFmtId="0" xfId="0" applyAlignment="1" applyBorder="1" applyFont="1">
      <alignment shrinkToFit="0" vertical="top" wrapText="1"/>
    </xf>
    <xf borderId="46" fillId="0" fontId="17" numFmtId="0" xfId="0" applyAlignment="1" applyBorder="1" applyFont="1">
      <alignment horizontal="center" shrinkToFit="0" vertical="top" wrapText="1"/>
    </xf>
    <xf borderId="28" fillId="0" fontId="18" numFmtId="0" xfId="0" applyAlignment="1" applyBorder="1" applyFont="1">
      <alignment horizontal="center" shrinkToFit="0" vertical="top" wrapText="1"/>
    </xf>
    <xf borderId="28" fillId="0" fontId="18" numFmtId="0" xfId="0" applyAlignment="1" applyBorder="1" applyFont="1">
      <alignment shrinkToFit="0" vertical="top" wrapText="1"/>
    </xf>
    <xf borderId="46" fillId="7" fontId="17" numFmtId="0" xfId="0" applyAlignment="1" applyBorder="1" applyFill="1" applyFont="1">
      <alignment horizontal="center" shrinkToFit="0" vertical="top" wrapText="1"/>
    </xf>
    <xf borderId="28" fillId="0" fontId="14" numFmtId="9" xfId="0" applyAlignment="1" applyBorder="1" applyFont="1" applyNumberFormat="1">
      <alignment horizontal="right" shrinkToFit="0" vertical="top" wrapText="1"/>
    </xf>
    <xf borderId="46" fillId="0" fontId="18" numFmtId="0" xfId="0" applyAlignment="1" applyBorder="1" applyFont="1">
      <alignment horizontal="left" shrinkToFit="0" vertical="top" wrapText="1"/>
    </xf>
    <xf borderId="46" fillId="0" fontId="18" numFmtId="0" xfId="0" applyAlignment="1" applyBorder="1" applyFont="1">
      <alignment horizontal="center" shrinkToFit="0" wrapText="1"/>
    </xf>
    <xf borderId="67" fillId="0" fontId="18" numFmtId="0" xfId="0" applyAlignment="1" applyBorder="1" applyFont="1">
      <alignment horizontal="center"/>
    </xf>
    <xf borderId="28" fillId="0" fontId="18" numFmtId="2" xfId="0" applyAlignment="1" applyBorder="1" applyFont="1" applyNumberFormat="1">
      <alignment horizontal="center" vertical="center"/>
    </xf>
    <xf borderId="68" fillId="0" fontId="8" numFmtId="0" xfId="0" applyBorder="1" applyFont="1"/>
    <xf borderId="28" fillId="6" fontId="17" numFmtId="173" xfId="0" applyAlignment="1" applyBorder="1" applyFill="1" applyFont="1" applyNumberFormat="1">
      <alignment horizontal="center" readingOrder="0" vertical="center"/>
    </xf>
    <xf borderId="28" fillId="0" fontId="18" numFmtId="0" xfId="0" applyBorder="1" applyFont="1"/>
    <xf borderId="60" fillId="0" fontId="18" numFmtId="0" xfId="0" applyAlignment="1" applyBorder="1" applyFont="1">
      <alignment horizontal="left" shrinkToFit="0" wrapText="1"/>
    </xf>
    <xf borderId="69" fillId="0" fontId="8" numFmtId="0" xfId="0" applyBorder="1" applyFont="1"/>
    <xf borderId="28" fillId="0" fontId="14" numFmtId="171" xfId="0" applyBorder="1" applyFont="1" applyNumberFormat="1"/>
    <xf borderId="24" fillId="0" fontId="14" numFmtId="0" xfId="0" applyAlignment="1" applyBorder="1" applyFont="1">
      <alignment horizontal="left" shrinkToFit="0" vertical="top" wrapText="1"/>
    </xf>
    <xf borderId="67" fillId="0" fontId="8" numFmtId="0" xfId="0" applyBorder="1" applyFont="1"/>
    <xf borderId="0" fillId="0" fontId="1" numFmtId="167" xfId="0" applyAlignment="1" applyFont="1" applyNumberFormat="1">
      <alignment vertical="center"/>
    </xf>
    <xf borderId="38" fillId="0" fontId="18" numFmtId="0" xfId="0" applyAlignment="1" applyBorder="1" applyFont="1">
      <alignment shrinkToFit="0" vertical="top" wrapText="1"/>
    </xf>
    <xf borderId="26" fillId="0" fontId="18" numFmtId="0" xfId="0" applyAlignment="1" applyBorder="1" applyFont="1">
      <alignment horizontal="center" vertical="center"/>
    </xf>
    <xf borderId="46" fillId="0" fontId="18" numFmtId="0" xfId="0" applyAlignment="1" applyBorder="1" applyFont="1">
      <alignment horizontal="center" shrinkToFit="0" vertical="top" wrapText="1"/>
    </xf>
    <xf borderId="70" fillId="0" fontId="1" numFmtId="0" xfId="0" applyAlignment="1" applyBorder="1" applyFont="1">
      <alignment horizontal="left" vertical="center"/>
    </xf>
    <xf borderId="71" fillId="0" fontId="1" numFmtId="2" xfId="0" applyAlignment="1" applyBorder="1" applyFont="1" applyNumberFormat="1">
      <alignment horizontal="center" vertical="center"/>
    </xf>
    <xf borderId="71" fillId="0" fontId="1" numFmtId="0" xfId="0" applyAlignment="1" applyBorder="1" applyFont="1">
      <alignment horizontal="left" shrinkToFit="0" vertical="center" wrapText="1"/>
    </xf>
    <xf borderId="71" fillId="0" fontId="1" numFmtId="0" xfId="0" applyAlignment="1" applyBorder="1" applyFont="1">
      <alignment horizontal="center" vertical="center"/>
    </xf>
    <xf borderId="72" fillId="0" fontId="1" numFmtId="174" xfId="0" applyAlignment="1" applyBorder="1" applyFont="1" applyNumberFormat="1">
      <alignment horizontal="right" shrinkToFit="0" vertical="center" wrapText="1"/>
    </xf>
    <xf borderId="51" fillId="0" fontId="12" numFmtId="170" xfId="0" applyAlignment="1" applyBorder="1" applyFont="1" applyNumberFormat="1">
      <alignment horizontal="right" vertical="center"/>
    </xf>
    <xf borderId="0" fillId="0" fontId="1" numFmtId="175" xfId="0" applyFont="1" applyNumberFormat="1"/>
    <xf borderId="73" fillId="5" fontId="12" numFmtId="0" xfId="0" applyAlignment="1" applyBorder="1" applyFill="1" applyFont="1">
      <alignment horizontal="right" vertical="center"/>
    </xf>
    <xf borderId="74" fillId="0" fontId="8" numFmtId="0" xfId="0" applyBorder="1" applyFont="1"/>
    <xf borderId="75" fillId="0" fontId="8" numFmtId="0" xfId="0" applyBorder="1" applyFont="1"/>
    <xf borderId="57" fillId="5" fontId="12" numFmtId="176" xfId="0" applyAlignment="1" applyBorder="1" applyFill="1" applyFont="1" applyNumberFormat="1">
      <alignment vertical="center"/>
    </xf>
    <xf borderId="0" fillId="0" fontId="12" numFmtId="49" xfId="0" applyAlignment="1" applyFont="1" applyNumberFormat="1">
      <alignment horizontal="right" vertical="center"/>
    </xf>
    <xf borderId="0" fillId="0" fontId="12" numFmtId="177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  <xf borderId="24" fillId="0" fontId="12" numFmtId="0" xfId="0" applyAlignment="1" applyBorder="1" applyFont="1">
      <alignment horizontal="left" vertical="center"/>
    </xf>
    <xf borderId="26" fillId="0" fontId="1" numFmtId="9" xfId="0" applyAlignment="1" applyBorder="1" applyFont="1" applyNumberFormat="1">
      <alignment horizontal="center" vertical="center"/>
    </xf>
    <xf borderId="26" fillId="0" fontId="1" numFmtId="178" xfId="0" applyAlignment="1" applyBorder="1" applyFont="1" applyNumberFormat="1">
      <alignment vertical="center"/>
    </xf>
    <xf borderId="27" fillId="0" fontId="1" numFmtId="0" xfId="0" applyAlignment="1" applyBorder="1" applyFont="1">
      <alignment vertical="center"/>
    </xf>
    <xf borderId="35" fillId="0" fontId="12" numFmtId="178" xfId="0" applyAlignment="1" applyBorder="1" applyFont="1" applyNumberFormat="1">
      <alignment vertical="center"/>
    </xf>
    <xf borderId="0" fillId="0" fontId="1" numFmtId="0" xfId="0" applyAlignment="1" applyFont="1">
      <alignment horizontal="center"/>
    </xf>
    <xf borderId="24" fillId="0" fontId="1" numFmtId="0" xfId="0" applyAlignment="1" applyBorder="1" applyFont="1">
      <alignment horizontal="left" vertical="center"/>
    </xf>
    <xf borderId="24" fillId="0" fontId="1" numFmtId="9" xfId="0" applyAlignment="1" applyBorder="1" applyFont="1" applyNumberFormat="1">
      <alignment horizontal="right" vertical="center"/>
    </xf>
    <xf borderId="35" fillId="0" fontId="1" numFmtId="178" xfId="0" applyAlignment="1" applyBorder="1" applyFont="1" applyNumberFormat="1">
      <alignment vertical="center"/>
    </xf>
    <xf borderId="24" fillId="0" fontId="1" numFmtId="0" xfId="0" applyAlignment="1" applyBorder="1" applyFont="1">
      <alignment horizontal="left" shrinkToFit="0" vertical="center" wrapText="1"/>
    </xf>
    <xf borderId="27" fillId="0" fontId="1" numFmtId="0" xfId="0" applyAlignment="1" applyBorder="1" applyFont="1">
      <alignment horizontal="right" vertical="center"/>
    </xf>
    <xf borderId="0" fillId="0" fontId="17" numFmtId="0" xfId="0" applyFont="1"/>
    <xf borderId="0" fillId="0" fontId="1" numFmtId="0" xfId="0" applyAlignment="1" applyFont="1">
      <alignment horizontal="center" shrinkToFit="0" vertical="center" wrapText="1"/>
    </xf>
    <xf borderId="41" fillId="0" fontId="12" numFmtId="0" xfId="0" applyAlignment="1" applyBorder="1" applyFont="1">
      <alignment horizontal="left" vertical="center"/>
    </xf>
    <xf borderId="76" fillId="7" fontId="17" numFmtId="0" xfId="0" applyAlignment="1" applyBorder="1" applyFill="1" applyFont="1">
      <alignment horizontal="center"/>
    </xf>
    <xf borderId="77" fillId="0" fontId="8" numFmtId="0" xfId="0" applyBorder="1" applyFont="1"/>
    <xf borderId="43" fillId="0" fontId="1" numFmtId="9" xfId="0" applyAlignment="1" applyBorder="1" applyFont="1" applyNumberFormat="1">
      <alignment horizontal="center" vertical="center"/>
    </xf>
    <xf borderId="43" fillId="0" fontId="12" numFmtId="178" xfId="0" applyAlignment="1" applyBorder="1" applyFont="1" applyNumberFormat="1">
      <alignment vertical="center"/>
    </xf>
    <xf borderId="46" fillId="6" fontId="17" numFmtId="0" xfId="0" applyAlignment="1" applyBorder="1" applyFill="1" applyFont="1">
      <alignment horizontal="left" readingOrder="0" shrinkToFit="0" vertical="center" wrapText="1"/>
    </xf>
    <xf borderId="45" fillId="0" fontId="1" numFmtId="0" xfId="0" applyAlignment="1" applyBorder="1" applyFont="1">
      <alignment vertical="center"/>
    </xf>
    <xf borderId="0" fillId="0" fontId="1" numFmtId="2" xfId="0" applyFont="1" applyNumberFormat="1"/>
    <xf borderId="0" fillId="0" fontId="1" numFmtId="178" xfId="0" applyFont="1" applyNumberFormat="1"/>
    <xf borderId="0" fillId="0" fontId="12" numFmtId="39" xfId="0" applyAlignment="1" applyFont="1" applyNumberFormat="1">
      <alignment vertical="center"/>
    </xf>
    <xf borderId="11" fillId="0" fontId="12" numFmtId="0" xfId="0" applyAlignment="1" applyBorder="1" applyFont="1">
      <alignment vertical="center"/>
    </xf>
    <xf borderId="13" fillId="0" fontId="1" numFmtId="0" xfId="0" applyAlignment="1" applyBorder="1" applyFont="1">
      <alignment horizontal="center" vertical="center"/>
    </xf>
    <xf borderId="78" fillId="0" fontId="8" numFmtId="0" xfId="0" applyBorder="1" applyFont="1"/>
    <xf borderId="8" fillId="0" fontId="1" numFmtId="179" xfId="0" applyBorder="1" applyFont="1" applyNumberFormat="1"/>
    <xf borderId="79" fillId="0" fontId="18" numFmtId="0" xfId="0" applyAlignment="1" applyBorder="1" applyFont="1">
      <alignment horizontal="left" shrinkToFit="0" vertical="top" wrapText="1"/>
    </xf>
    <xf borderId="24" fillId="4" fontId="1" numFmtId="0" xfId="0" applyAlignment="1" applyBorder="1" applyFill="1" applyFont="1">
      <alignment shrinkToFit="0" vertical="center" wrapText="1"/>
    </xf>
    <xf borderId="80" fillId="4" fontId="12" numFmtId="3" xfId="0" applyAlignment="1" applyBorder="1" applyFill="1" applyFont="1" applyNumberFormat="1">
      <alignment horizontal="center" shrinkToFit="0" vertical="center" wrapText="1"/>
    </xf>
    <xf borderId="28" fillId="0" fontId="1" numFmtId="0" xfId="0" applyAlignment="1" applyBorder="1" applyFont="1">
      <alignment horizontal="left" readingOrder="0" shrinkToFit="0" vertical="center" wrapText="1"/>
    </xf>
    <xf borderId="81" fillId="0" fontId="8" numFmtId="0" xfId="0" applyBorder="1" applyFont="1"/>
    <xf borderId="82" fillId="0" fontId="8" numFmtId="0" xfId="0" applyBorder="1" applyFont="1"/>
    <xf borderId="83" fillId="4" fontId="12" numFmtId="177" xfId="0" applyAlignment="1" applyBorder="1" applyFill="1" applyFont="1" applyNumberFormat="1">
      <alignment horizontal="center" vertical="center"/>
    </xf>
    <xf borderId="8" fillId="0" fontId="1" numFmtId="180" xfId="0" applyBorder="1" applyFont="1" applyNumberFormat="1"/>
    <xf borderId="46" fillId="4" fontId="12" numFmtId="3" xfId="0" applyAlignment="1" applyBorder="1" applyFill="1" applyFont="1" applyNumberFormat="1">
      <alignment horizontal="center" vertical="center"/>
    </xf>
    <xf borderId="28" fillId="4" fontId="12" numFmtId="177" xfId="0" applyAlignment="1" applyBorder="1" applyFill="1" applyFont="1" applyNumberFormat="1">
      <alignment horizontal="center" vertical="center"/>
    </xf>
    <xf borderId="35" fillId="3" fontId="1" numFmtId="9" xfId="0" applyAlignment="1" applyBorder="1" applyFill="1" applyFont="1" applyNumberFormat="1">
      <alignment horizontal="center" vertical="center"/>
    </xf>
    <xf borderId="46" fillId="4" fontId="12" numFmtId="0" xfId="0" applyAlignment="1" applyBorder="1" applyFill="1" applyFont="1">
      <alignment horizontal="center" shrinkToFit="0" vertical="center" wrapText="1"/>
    </xf>
    <xf borderId="49" fillId="0" fontId="17" numFmtId="0" xfId="0" applyBorder="1" applyFont="1"/>
    <xf borderId="19" fillId="0" fontId="1" numFmtId="0" xfId="0" applyAlignment="1" applyBorder="1" applyFont="1">
      <alignment horizontal="center" shrinkToFit="0" vertical="center" wrapText="1"/>
    </xf>
    <xf borderId="46" fillId="4" fontId="12" numFmtId="3" xfId="0" applyAlignment="1" applyBorder="1" applyFill="1" applyFont="1" applyNumberFormat="1">
      <alignment horizontal="center" shrinkToFit="0" vertical="center" wrapText="1"/>
    </xf>
    <xf borderId="80" fillId="7" fontId="17" numFmtId="0" xfId="0" applyAlignment="1" applyBorder="1" applyFill="1" applyFont="1">
      <alignment horizontal="center"/>
    </xf>
    <xf borderId="84" fillId="0" fontId="8" numFmtId="0" xfId="0" applyBorder="1" applyFont="1"/>
    <xf borderId="79" fillId="0" fontId="18" numFmtId="0" xfId="0" applyAlignment="1" applyBorder="1" applyFont="1">
      <alignment horizontal="left" shrinkToFit="0" wrapText="1"/>
    </xf>
    <xf borderId="85" fillId="0" fontId="8" numFmtId="0" xfId="0" applyBorder="1" applyFont="1"/>
    <xf borderId="0" fillId="0" fontId="1" numFmtId="0" xfId="0" applyAlignment="1" applyFont="1">
      <alignment vertical="center"/>
    </xf>
    <xf borderId="28" fillId="6" fontId="17" numFmtId="3" xfId="0" applyAlignment="1" applyBorder="1" applyFill="1" applyFont="1" applyNumberFormat="1">
      <alignment horizontal="center" vertical="center"/>
    </xf>
    <xf borderId="70" fillId="0" fontId="8" numFmtId="0" xfId="0" applyBorder="1" applyFont="1"/>
    <xf borderId="71" fillId="0" fontId="8" numFmtId="0" xfId="0" applyBorder="1" applyFont="1"/>
    <xf borderId="72" fillId="0" fontId="8" numFmtId="0" xfId="0" applyBorder="1" applyFont="1"/>
    <xf borderId="48" fillId="2" fontId="1" numFmtId="0" xfId="0" applyAlignment="1" applyBorder="1" applyFill="1" applyFont="1">
      <alignment horizontal="center" shrinkToFit="0" vertical="center" wrapText="1"/>
    </xf>
    <xf borderId="86" fillId="0" fontId="8" numFmtId="0" xfId="0" applyBorder="1" applyFont="1"/>
    <xf borderId="46" fillId="0" fontId="17" numFmtId="0" xfId="0" applyAlignment="1" applyBorder="1" applyFont="1">
      <alignment horizontal="center" vertical="center"/>
    </xf>
    <xf borderId="87" fillId="0" fontId="1" numFmtId="0" xfId="0" applyBorder="1" applyFont="1"/>
    <xf borderId="46" fillId="0" fontId="17" numFmtId="0" xfId="0" applyAlignment="1" applyBorder="1" applyFont="1">
      <alignment horizontal="center" shrinkToFit="0" vertical="center" wrapText="1"/>
    </xf>
    <xf borderId="88" fillId="0" fontId="1" numFmtId="0" xfId="0" applyBorder="1" applyFont="1"/>
    <xf borderId="88" fillId="0" fontId="1" numFmtId="0" xfId="0" applyAlignment="1" applyBorder="1" applyFont="1">
      <alignment horizontal="center"/>
    </xf>
    <xf borderId="88" fillId="0" fontId="1" numFmtId="181" xfId="0" applyBorder="1" applyFont="1" applyNumberFormat="1"/>
    <xf borderId="89" fillId="0" fontId="1" numFmtId="0" xfId="0" applyBorder="1" applyFont="1"/>
    <xf borderId="46" fillId="7" fontId="18" numFmtId="0" xfId="0" applyAlignment="1" applyBorder="1" applyFill="1" applyFont="1">
      <alignment horizontal="center" shrinkToFit="0" vertical="center" wrapText="1"/>
    </xf>
    <xf borderId="46" fillId="0" fontId="18" numFmtId="0" xfId="0" applyAlignment="1" applyBorder="1" applyFont="1">
      <alignment horizontal="center" shrinkToFit="0" vertical="center" wrapText="1"/>
    </xf>
    <xf borderId="90" fillId="0" fontId="1" numFmtId="0" xfId="0" applyBorder="1" applyFont="1"/>
    <xf borderId="47" fillId="0" fontId="18" numFmtId="0" xfId="0" applyAlignment="1" applyBorder="1" applyFont="1">
      <alignment horizontal="center" vertical="center"/>
    </xf>
    <xf borderId="47" fillId="0" fontId="1" numFmtId="0" xfId="0" applyAlignment="1" applyBorder="1" applyFont="1">
      <alignment horizontal="center" vertical="center"/>
    </xf>
    <xf borderId="47" fillId="0" fontId="1" numFmtId="0" xfId="0" applyAlignment="1" applyBorder="1" applyFont="1">
      <alignment horizontal="left" shrinkToFit="0" vertical="center" wrapText="1"/>
    </xf>
    <xf borderId="47" fillId="0" fontId="1" numFmtId="4" xfId="0" applyAlignment="1" applyBorder="1" applyFont="1" applyNumberFormat="1">
      <alignment shrinkToFit="0" vertical="center" wrapText="1"/>
    </xf>
    <xf borderId="47" fillId="0" fontId="18" numFmtId="166" xfId="0" applyAlignment="1" applyBorder="1" applyFont="1" applyNumberFormat="1">
      <alignment horizontal="center" vertical="center"/>
    </xf>
    <xf borderId="52" fillId="0" fontId="1" numFmtId="167" xfId="0" applyAlignment="1" applyBorder="1" applyFont="1" applyNumberFormat="1">
      <alignment horizontal="right" shrinkToFit="0" vertical="center" wrapText="1"/>
    </xf>
    <xf borderId="30" fillId="5" fontId="12" numFmtId="0" xfId="0" applyAlignment="1" applyBorder="1" applyFill="1" applyFont="1">
      <alignment horizontal="right" vertical="center"/>
    </xf>
    <xf borderId="91" fillId="0" fontId="8" numFmtId="0" xfId="0" applyBorder="1" applyFont="1"/>
    <xf borderId="92" fillId="5" fontId="12" numFmtId="176" xfId="0" applyAlignment="1" applyBorder="1" applyFill="1" applyFont="1" applyNumberFormat="1">
      <alignment vertical="center"/>
    </xf>
    <xf borderId="20" fillId="0" fontId="1" numFmtId="9" xfId="0" applyAlignment="1" applyBorder="1" applyFont="1" applyNumberFormat="1">
      <alignment horizontal="center" vertical="center"/>
    </xf>
    <xf borderId="20" fillId="0" fontId="1" numFmtId="178" xfId="0" applyAlignment="1" applyBorder="1" applyFont="1" applyNumberFormat="1">
      <alignment vertical="center"/>
    </xf>
    <xf borderId="24" fillId="0" fontId="1" numFmtId="0" xfId="0" applyAlignment="1" applyBorder="1" applyFont="1">
      <alignment horizontal="left" readingOrder="0" vertical="center"/>
    </xf>
    <xf borderId="26" fillId="0" fontId="1" numFmtId="0" xfId="0" applyAlignment="1" applyBorder="1" applyFont="1">
      <alignment horizontal="left" vertical="center"/>
    </xf>
    <xf borderId="26" fillId="0" fontId="1" numFmtId="9" xfId="0" applyAlignment="1" applyBorder="1" applyFont="1" applyNumberFormat="1">
      <alignment horizontal="right" vertical="center"/>
    </xf>
    <xf borderId="0" fillId="0" fontId="1" numFmtId="182" xfId="0" applyFont="1" applyNumberFormat="1"/>
    <xf borderId="46" fillId="7" fontId="17" numFmtId="0" xfId="0" applyAlignment="1" applyBorder="1" applyFill="1" applyFont="1">
      <alignment horizontal="center" vertical="center"/>
    </xf>
    <xf borderId="35" fillId="3" fontId="23" numFmtId="9" xfId="0" applyAlignment="1" applyBorder="1" applyFill="1" applyFont="1" applyNumberFormat="1">
      <alignment horizontal="center" vertical="center"/>
    </xf>
    <xf borderId="70" fillId="0" fontId="1" numFmtId="0" xfId="0" applyAlignment="1" applyBorder="1" applyFont="1">
      <alignment horizontal="left" shrinkToFit="0" vertical="center" wrapText="1"/>
    </xf>
    <xf borderId="60" fillId="0" fontId="18" numFmtId="0" xfId="0" applyAlignment="1" applyBorder="1" applyFont="1">
      <alignment horizontal="left" shrinkToFit="0" vertical="center" wrapText="1"/>
    </xf>
    <xf borderId="28" fillId="6" fontId="17" numFmtId="3" xfId="0" applyAlignment="1" applyBorder="1" applyFill="1" applyFont="1" applyNumberFormat="1">
      <alignment horizontal="center" readingOrder="0" vertical="center"/>
    </xf>
    <xf borderId="26" fillId="0" fontId="18" numFmtId="0" xfId="0" applyAlignment="1" applyBorder="1" applyFont="1">
      <alignment horizontal="center" shrinkToFit="0" vertical="center" wrapText="1"/>
    </xf>
    <xf borderId="93" fillId="7" fontId="17" numFmtId="0" xfId="0" applyAlignment="1" applyBorder="1" applyFill="1" applyFont="1">
      <alignment horizontal="center" shrinkToFit="0" vertical="center" wrapText="1"/>
    </xf>
    <xf borderId="28" fillId="6" fontId="17" numFmtId="0" xfId="0" applyAlignment="1" applyBorder="1" applyFill="1" applyFont="1">
      <alignment horizontal="center" readingOrder="0" vertical="center"/>
    </xf>
    <xf borderId="94" fillId="6" fontId="17" numFmtId="0" xfId="0" applyAlignment="1" applyBorder="1" applyFill="1" applyFont="1">
      <alignment horizontal="center" vertical="center"/>
    </xf>
    <xf borderId="26" fillId="0" fontId="18" numFmtId="0" xfId="0" applyAlignment="1" applyBorder="1" applyFont="1">
      <alignment horizontal="center"/>
    </xf>
    <xf borderId="95" fillId="7" fontId="17" numFmtId="0" xfId="0" applyAlignment="1" applyBorder="1" applyFill="1" applyFont="1">
      <alignment horizontal="center"/>
    </xf>
    <xf borderId="96" fillId="7" fontId="17" numFmtId="0" xfId="0" applyAlignment="1" applyBorder="1" applyFill="1" applyFont="1">
      <alignment horizontal="center"/>
    </xf>
    <xf borderId="46" fillId="0" fontId="18" numFmtId="2" xfId="0" applyAlignment="1" applyBorder="1" applyFont="1" applyNumberFormat="1">
      <alignment horizontal="center"/>
    </xf>
    <xf borderId="46" fillId="7" fontId="18" numFmtId="2" xfId="0" applyAlignment="1" applyBorder="1" applyFill="1" applyFont="1" applyNumberFormat="1">
      <alignment horizontal="center"/>
    </xf>
    <xf borderId="46" fillId="0" fontId="24" numFmtId="0" xfId="0" applyAlignment="1" applyBorder="1" applyFont="1">
      <alignment horizontal="center"/>
    </xf>
    <xf borderId="46" fillId="7" fontId="18" numFmtId="0" xfId="0" applyAlignment="1" applyBorder="1" applyFill="1" applyFont="1">
      <alignment horizontal="center"/>
    </xf>
    <xf borderId="46" fillId="0" fontId="17" numFmtId="0" xfId="0" applyAlignment="1" applyBorder="1" applyFont="1">
      <alignment horizontal="center" shrinkToFit="0" wrapText="1"/>
    </xf>
    <xf borderId="79" fillId="0" fontId="18" numFmtId="0" xfId="0" applyAlignment="1" applyBorder="1" applyFont="1">
      <alignment horizontal="center"/>
    </xf>
    <xf borderId="60" fillId="0" fontId="17" numFmtId="0" xfId="0" applyAlignment="1" applyBorder="1" applyFont="1">
      <alignment horizontal="center"/>
    </xf>
    <xf borderId="97" fillId="7" fontId="17" numFmtId="0" xfId="0" applyAlignment="1" applyBorder="1" applyFill="1" applyFont="1">
      <alignment horizontal="center"/>
    </xf>
    <xf borderId="98" fillId="0" fontId="8" numFmtId="0" xfId="0" applyBorder="1" applyFont="1"/>
    <xf borderId="46" fillId="4" fontId="18" numFmtId="0" xfId="0" applyAlignment="1" applyBorder="1" applyFill="1" applyFont="1">
      <alignment horizontal="center" shrinkToFit="0" wrapText="1"/>
    </xf>
    <xf borderId="15" fillId="4" fontId="18" numFmtId="0" xfId="0" applyBorder="1" applyFill="1" applyFont="1"/>
    <xf borderId="99" fillId="4" fontId="18" numFmtId="0" xfId="0" applyAlignment="1" applyBorder="1" applyFill="1" applyFont="1">
      <alignment horizontal="center"/>
    </xf>
    <xf borderId="100" fillId="0" fontId="8" numFmtId="0" xfId="0" applyBorder="1" applyFont="1"/>
    <xf borderId="15" fillId="4" fontId="18" numFmtId="0" xfId="0" applyAlignment="1" applyBorder="1" applyFill="1" applyFont="1">
      <alignment horizontal="left"/>
    </xf>
    <xf borderId="15" fillId="4" fontId="18" numFmtId="0" xfId="0" applyAlignment="1" applyBorder="1" applyFill="1" applyFont="1">
      <alignment horizontal="center"/>
    </xf>
    <xf borderId="101" fillId="4" fontId="18" numFmtId="0" xfId="0" applyAlignment="1" applyBorder="1" applyFill="1" applyFont="1">
      <alignment horizontal="center" shrinkToFit="0" wrapText="1"/>
    </xf>
    <xf borderId="96" fillId="4" fontId="18" numFmtId="0" xfId="0" applyAlignment="1" applyBorder="1" applyFill="1" applyFont="1">
      <alignment horizontal="center" shrinkToFit="0" wrapText="1"/>
    </xf>
    <xf borderId="46" fillId="7" fontId="18" numFmtId="0" xfId="0" applyAlignment="1" applyBorder="1" applyFill="1" applyFont="1">
      <alignment horizontal="center" shrinkToFit="0" wrapText="1"/>
    </xf>
    <xf borderId="10" fillId="0" fontId="17" numFmtId="0" xfId="0" applyBorder="1" applyFont="1"/>
    <xf borderId="28" fillId="0" fontId="17" numFmtId="0" xfId="0" applyAlignment="1" applyBorder="1" applyFont="1">
      <alignment horizontal="center"/>
    </xf>
    <xf borderId="28" fillId="7" fontId="17" numFmtId="0" xfId="0" applyAlignment="1" applyBorder="1" applyFill="1" applyFont="1">
      <alignment horizontal="center"/>
    </xf>
    <xf borderId="20" fillId="0" fontId="18" numFmtId="0" xfId="0" applyAlignment="1" applyBorder="1" applyFont="1">
      <alignment horizontal="center"/>
    </xf>
    <xf borderId="20" fillId="0" fontId="17" numFmtId="0" xfId="0" applyAlignment="1" applyBorder="1" applyFont="1">
      <alignment horizontal="center"/>
    </xf>
    <xf borderId="26" fillId="0" fontId="17" numFmtId="0" xfId="0" applyAlignment="1" applyBorder="1" applyFont="1">
      <alignment horizontal="left" shrinkToFit="0" vertical="top" wrapText="1"/>
    </xf>
    <xf borderId="0" fillId="0" fontId="18" numFmtId="0" xfId="0" applyAlignment="1" applyFont="1">
      <alignment shrinkToFit="0" vertical="top" wrapText="1"/>
    </xf>
    <xf borderId="79" fillId="0" fontId="18" numFmtId="0" xfId="0" applyAlignment="1" applyBorder="1" applyFont="1">
      <alignment horizontal="center" vertical="center"/>
    </xf>
    <xf borderId="79" fillId="0" fontId="8" numFmtId="0" xfId="0" applyBorder="1" applyFont="1"/>
    <xf borderId="28" fillId="6" fontId="17" numFmtId="2" xfId="0" applyAlignment="1" applyBorder="1" applyFill="1" applyFont="1" applyNumberFormat="1">
      <alignment horizontal="center" readingOrder="0" vertical="center"/>
    </xf>
    <xf borderId="102" fillId="0" fontId="17" numFmtId="0" xfId="0" applyBorder="1" applyFont="1"/>
    <xf borderId="99" fillId="7" fontId="17" numFmtId="0" xfId="0" applyAlignment="1" applyBorder="1" applyFill="1" applyFont="1">
      <alignment horizontal="center"/>
    </xf>
    <xf borderId="103" fillId="0" fontId="8" numFmtId="0" xfId="0" applyBorder="1" applyFont="1"/>
    <xf borderId="104" fillId="6" fontId="17" numFmtId="0" xfId="0" applyAlignment="1" applyBorder="1" applyFill="1" applyFont="1">
      <alignment horizontal="center" readingOrder="0" vertical="center"/>
    </xf>
    <xf borderId="104" fillId="6" fontId="17" numFmtId="0" xfId="0" applyAlignment="1" applyBorder="1" applyFill="1" applyFont="1">
      <alignment horizontal="center" vertical="center"/>
    </xf>
    <xf borderId="97" fillId="6" fontId="17" numFmtId="0" xfId="0" applyAlignment="1" applyBorder="1" applyFill="1" applyFont="1">
      <alignment horizontal="left" shrinkToFit="0" vertical="center" wrapText="1"/>
    </xf>
    <xf borderId="105" fillId="0" fontId="8" numFmtId="0" xfId="0" applyBorder="1" applyFont="1"/>
    <xf borderId="46" fillId="0" fontId="18" numFmtId="0" xfId="0" applyAlignment="1" applyBorder="1" applyFont="1">
      <alignment horizontal="left"/>
    </xf>
    <xf borderId="60" fillId="0" fontId="18" numFmtId="0" xfId="0" applyAlignment="1" applyBorder="1" applyFont="1">
      <alignment horizontal="left"/>
    </xf>
    <xf borderId="67" fillId="0" fontId="18" numFmtId="0" xfId="0" applyAlignment="1" applyBorder="1" applyFont="1">
      <alignment horizontal="left"/>
    </xf>
    <xf borderId="60" fillId="0" fontId="18" numFmtId="0" xfId="0" applyAlignment="1" applyBorder="1" applyFont="1">
      <alignment horizontal="center"/>
    </xf>
    <xf borderId="79" fillId="0" fontId="18" numFmtId="0" xfId="0" applyAlignment="1" applyBorder="1" applyFont="1">
      <alignment vertical="center"/>
    </xf>
    <xf borderId="0" fillId="0" fontId="18" numFmtId="0" xfId="0" applyAlignment="1" applyFont="1">
      <alignment vertical="center"/>
    </xf>
    <xf borderId="46" fillId="0" fontId="18" numFmtId="0" xfId="0" applyAlignment="1" applyBorder="1" applyFont="1">
      <alignment horizontal="center" vertical="center"/>
    </xf>
    <xf borderId="46" fillId="7" fontId="17" numFmtId="2" xfId="0" applyAlignment="1" applyBorder="1" applyFill="1" applyFont="1" applyNumberFormat="1">
      <alignment horizontal="center" shrinkToFit="0" vertical="center" wrapText="1"/>
    </xf>
    <xf borderId="97" fillId="6" fontId="17" numFmtId="0" xfId="0" applyAlignment="1" applyBorder="1" applyFill="1" applyFont="1">
      <alignment horizontal="center" vertical="center"/>
    </xf>
    <xf borderId="60" fillId="7" fontId="18" numFmtId="0" xfId="0" applyAlignment="1" applyBorder="1" applyFill="1" applyFont="1">
      <alignment horizontal="left" shrinkToFit="0" vertical="center" wrapText="1"/>
    </xf>
    <xf borderId="49" fillId="0" fontId="18" numFmtId="0" xfId="0" applyBorder="1" applyFont="1"/>
    <xf borderId="80" fillId="7" fontId="17" numFmtId="2" xfId="0" applyAlignment="1" applyBorder="1" applyFill="1" applyFont="1" applyNumberFormat="1">
      <alignment horizontal="center"/>
    </xf>
    <xf borderId="0" fillId="0" fontId="18" numFmtId="2" xfId="0" applyAlignment="1" applyFont="1" applyNumberFormat="1">
      <alignment horizontal="center"/>
    </xf>
    <xf borderId="46" fillId="0" fontId="18" numFmtId="0" xfId="0" applyAlignment="1" applyBorder="1" applyFont="1">
      <alignment horizontal="left" shrinkToFit="0" vertical="center" wrapText="1"/>
    </xf>
    <xf borderId="101" fillId="6" fontId="17" numFmtId="0" xfId="0" applyAlignment="1" applyBorder="1" applyFill="1" applyFont="1">
      <alignment horizontal="center" readingOrder="0" vertical="center"/>
    </xf>
    <xf borderId="106" fillId="6" fontId="17" numFmtId="0" xfId="0" applyAlignment="1" applyBorder="1" applyFill="1" applyFont="1">
      <alignment horizontal="center" readingOrder="0" vertical="center"/>
    </xf>
    <xf borderId="60" fillId="0" fontId="18" numFmtId="0" xfId="0" applyAlignment="1" applyBorder="1" applyFont="1">
      <alignment horizontal="center" vertical="center"/>
    </xf>
    <xf borderId="46" fillId="7" fontId="17" numFmtId="0" xfId="0" applyAlignment="1" applyBorder="1" applyFill="1" applyFont="1">
      <alignment horizontal="center" shrinkToFit="0" wrapText="1"/>
    </xf>
    <xf borderId="107" fillId="7" fontId="17" numFmtId="0" xfId="0" applyBorder="1" applyFill="1" applyFont="1"/>
    <xf borderId="95" fillId="8" fontId="17" numFmtId="0" xfId="0" applyAlignment="1" applyBorder="1" applyFill="1" applyFont="1">
      <alignment horizontal="center" vertical="center"/>
    </xf>
    <xf borderId="46" fillId="8" fontId="17" numFmtId="0" xfId="0" applyAlignment="1" applyBorder="1" applyFill="1" applyFont="1">
      <alignment horizontal="left" shrinkToFit="0" vertical="center" wrapText="1"/>
    </xf>
    <xf borderId="27" fillId="0" fontId="17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35.xml"/><Relationship Id="rId41" Type="http://schemas.openxmlformats.org/officeDocument/2006/relationships/externalLink" Target="externalLinks/externalLink34.xml"/><Relationship Id="rId44" Type="http://schemas.openxmlformats.org/officeDocument/2006/relationships/externalLink" Target="externalLinks/externalLink37.xml"/><Relationship Id="rId43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38.xml"/><Relationship Id="rId107" Type="http://schemas.openxmlformats.org/officeDocument/2006/relationships/externalLink" Target="externalLinks/externalLink100.xml"/><Relationship Id="rId106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98.xml"/><Relationship Id="rId104" Type="http://schemas.openxmlformats.org/officeDocument/2006/relationships/externalLink" Target="externalLinks/externalLink97.xml"/><Relationship Id="rId109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1.xml"/><Relationship Id="rId48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0.xml"/><Relationship Id="rId49" Type="http://schemas.openxmlformats.org/officeDocument/2006/relationships/externalLink" Target="externalLinks/externalLink42.xml"/><Relationship Id="rId103" Type="http://schemas.openxmlformats.org/officeDocument/2006/relationships/externalLink" Target="externalLinks/externalLink96.xml"/><Relationship Id="rId102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4.xml"/><Relationship Id="rId100" Type="http://schemas.openxmlformats.org/officeDocument/2006/relationships/externalLink" Target="externalLinks/externalLink93.xml"/><Relationship Id="rId31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26.xml"/><Relationship Id="rId32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28.xml"/><Relationship Id="rId34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0.xml"/><Relationship Id="rId36" Type="http://schemas.openxmlformats.org/officeDocument/2006/relationships/externalLink" Target="externalLinks/externalLink29.xml"/><Relationship Id="rId39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1.xml"/><Relationship Id="rId20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15.xml"/><Relationship Id="rId21" Type="http://schemas.openxmlformats.org/officeDocument/2006/relationships/externalLink" Target="externalLinks/externalLink14.xml"/><Relationship Id="rId24" Type="http://schemas.openxmlformats.org/officeDocument/2006/relationships/externalLink" Target="externalLinks/externalLink17.xml"/><Relationship Id="rId23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19.xml"/><Relationship Id="rId25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0.xml"/><Relationship Id="rId29" Type="http://schemas.openxmlformats.org/officeDocument/2006/relationships/externalLink" Target="externalLinks/externalLink22.xml"/><Relationship Id="rId95" Type="http://schemas.openxmlformats.org/officeDocument/2006/relationships/externalLink" Target="externalLinks/externalLink88.xml"/><Relationship Id="rId94" Type="http://schemas.openxmlformats.org/officeDocument/2006/relationships/externalLink" Target="externalLinks/externalLink87.xml"/><Relationship Id="rId97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89.xml"/><Relationship Id="rId11" Type="http://schemas.openxmlformats.org/officeDocument/2006/relationships/externalLink" Target="externalLinks/externalLink4.xml"/><Relationship Id="rId99" Type="http://schemas.openxmlformats.org/officeDocument/2006/relationships/externalLink" Target="externalLinks/externalLink92.xml"/><Relationship Id="rId10" Type="http://schemas.openxmlformats.org/officeDocument/2006/relationships/externalLink" Target="externalLinks/externalLink3.xml"/><Relationship Id="rId98" Type="http://schemas.openxmlformats.org/officeDocument/2006/relationships/externalLink" Target="externalLinks/externalLink91.xml"/><Relationship Id="rId13" Type="http://schemas.openxmlformats.org/officeDocument/2006/relationships/externalLink" Target="externalLinks/externalLink6.xml"/><Relationship Id="rId12" Type="http://schemas.openxmlformats.org/officeDocument/2006/relationships/externalLink" Target="externalLinks/externalLink5.xml"/><Relationship Id="rId91" Type="http://schemas.openxmlformats.org/officeDocument/2006/relationships/externalLink" Target="externalLinks/externalLink84.xml"/><Relationship Id="rId90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86.xml"/><Relationship Id="rId92" Type="http://schemas.openxmlformats.org/officeDocument/2006/relationships/externalLink" Target="externalLinks/externalLink85.xml"/><Relationship Id="rId118" Type="http://schemas.openxmlformats.org/officeDocument/2006/relationships/externalLink" Target="externalLinks/externalLink111.xml"/><Relationship Id="rId117" Type="http://schemas.openxmlformats.org/officeDocument/2006/relationships/externalLink" Target="externalLinks/externalLink110.xml"/><Relationship Id="rId116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08.xml"/><Relationship Id="rId119" Type="http://customschemas.google.com/relationships/workbookmetadata" Target="metadata"/><Relationship Id="rId15" Type="http://schemas.openxmlformats.org/officeDocument/2006/relationships/externalLink" Target="externalLinks/externalLink8.xml"/><Relationship Id="rId110" Type="http://schemas.openxmlformats.org/officeDocument/2006/relationships/externalLink" Target="externalLinks/externalLink103.xml"/><Relationship Id="rId14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0.xml"/><Relationship Id="rId16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2.xml"/><Relationship Id="rId114" Type="http://schemas.openxmlformats.org/officeDocument/2006/relationships/externalLink" Target="externalLinks/externalLink107.xml"/><Relationship Id="rId18" Type="http://schemas.openxmlformats.org/officeDocument/2006/relationships/externalLink" Target="externalLinks/externalLink11.xml"/><Relationship Id="rId113" Type="http://schemas.openxmlformats.org/officeDocument/2006/relationships/externalLink" Target="externalLinks/externalLink106.xml"/><Relationship Id="rId112" Type="http://schemas.openxmlformats.org/officeDocument/2006/relationships/externalLink" Target="externalLinks/externalLink105.xml"/><Relationship Id="rId111" Type="http://schemas.openxmlformats.org/officeDocument/2006/relationships/externalLink" Target="externalLinks/externalLink104.xml"/><Relationship Id="rId84" Type="http://schemas.openxmlformats.org/officeDocument/2006/relationships/externalLink" Target="externalLinks/externalLink77.xml"/><Relationship Id="rId83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1.xml"/><Relationship Id="rId87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2.xml"/><Relationship Id="rId80" Type="http://schemas.openxmlformats.org/officeDocument/2006/relationships/externalLink" Target="externalLinks/externalLink73.xml"/><Relationship Id="rId82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4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externalLink" Target="externalLinks/externalLink2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Relationship Id="rId73" Type="http://schemas.openxmlformats.org/officeDocument/2006/relationships/externalLink" Target="externalLinks/externalLink66.xml"/><Relationship Id="rId72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68.xml"/><Relationship Id="rId74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0.xml"/><Relationship Id="rId76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1.xml"/><Relationship Id="rId71" Type="http://schemas.openxmlformats.org/officeDocument/2006/relationships/externalLink" Target="externalLinks/externalLink64.xml"/><Relationship Id="rId70" Type="http://schemas.openxmlformats.org/officeDocument/2006/relationships/externalLink" Target="externalLinks/externalLink63.xml"/><Relationship Id="rId62" Type="http://schemas.openxmlformats.org/officeDocument/2006/relationships/externalLink" Target="externalLinks/externalLink55.xml"/><Relationship Id="rId61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57.xml"/><Relationship Id="rId63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1.xml"/><Relationship Id="rId67" Type="http://schemas.openxmlformats.org/officeDocument/2006/relationships/externalLink" Target="externalLinks/externalLink60.xml"/><Relationship Id="rId60" Type="http://schemas.openxmlformats.org/officeDocument/2006/relationships/externalLink" Target="externalLinks/externalLink53.xml"/><Relationship Id="rId69" Type="http://schemas.openxmlformats.org/officeDocument/2006/relationships/externalLink" Target="externalLinks/externalLink62.xml"/><Relationship Id="rId51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46.xml"/><Relationship Id="rId52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48.xml"/><Relationship Id="rId54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0.xml"/><Relationship Id="rId56" Type="http://schemas.openxmlformats.org/officeDocument/2006/relationships/externalLink" Target="externalLinks/externalLink49.xml"/><Relationship Id="rId59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1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219075</xdr:colOff>
      <xdr:row>0</xdr:row>
      <xdr:rowOff>0</xdr:rowOff>
    </xdr:from>
    <xdr:ext cx="942975" cy="11049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647700</xdr:colOff>
      <xdr:row>0</xdr:row>
      <xdr:rowOff>0</xdr:rowOff>
    </xdr:from>
    <xdr:ext cx="685800" cy="108585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0</xdr:row>
      <xdr:rowOff>66675</xdr:rowOff>
    </xdr:from>
    <xdr:ext cx="1019175" cy="10668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647700</xdr:colOff>
      <xdr:row>0</xdr:row>
      <xdr:rowOff>95250</xdr:rowOff>
    </xdr:from>
    <xdr:ext cx="742950" cy="105727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38</xdr:row>
      <xdr:rowOff>66675</xdr:rowOff>
    </xdr:from>
    <xdr:ext cx="733425" cy="6858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704850</xdr:colOff>
      <xdr:row>38</xdr:row>
      <xdr:rowOff>95250</xdr:rowOff>
    </xdr:from>
    <xdr:ext cx="695325" cy="62865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"/>
      <sheetName val="INST"/>
      <sheetName val="Hoja2"/>
      <sheetName val="INDICADORES"/>
      <sheetName val="original_sist"/>
      <sheetName val="Hoja3"/>
      <sheetName val="Paso 1 Calculo del Presupuesto"/>
      <sheetName val="INV"/>
      <sheetName val="AASHTO"/>
      <sheetName val="DATOS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ta No 4"/>
    </sheetNames>
    <definedNames>
      <definedName refersTo="#¡REF!" name="Loan_Start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ronograma Descansos"/>
      <sheetName val="Cronograma descansos  - Trafos "/>
    </sheetNames>
    <definedNames>
      <definedName refersTo="#¡REF!" name="Loan_Start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4.43"/>
    <col customWidth="1" min="3" max="3" width="14.71"/>
    <col customWidth="1" min="4" max="4" width="14.29"/>
    <col customWidth="1" hidden="1" min="5" max="5" width="16.14"/>
    <col customWidth="1" hidden="1" min="6" max="6" width="17.57"/>
    <col customWidth="1" min="7" max="7" width="73.29"/>
    <col customWidth="1" min="8" max="8" width="8.71"/>
    <col customWidth="1" min="9" max="9" width="18.86"/>
    <col customWidth="1" min="10" max="10" width="23.86"/>
    <col customWidth="1" min="11" max="11" width="30.0"/>
    <col customWidth="1" min="12" max="13" width="4.43"/>
    <col customWidth="1" min="14" max="14" width="16.71"/>
    <col customWidth="1" min="15" max="15" width="18.43"/>
    <col customWidth="1" min="16" max="26" width="11.43"/>
  </cols>
  <sheetData>
    <row r="1" ht="14.25" customHeight="1">
      <c r="A1" s="1"/>
      <c r="B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2" t="s">
        <v>1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2"/>
      <c r="C3" s="5"/>
      <c r="D3" s="2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9"/>
      <c r="C4" s="11"/>
      <c r="D4" s="11"/>
      <c r="E4" s="11"/>
      <c r="F4" s="11"/>
      <c r="G4" s="11"/>
      <c r="H4" s="11"/>
      <c r="I4" s="11"/>
      <c r="J4" s="11"/>
      <c r="K4" s="11"/>
      <c r="L4" s="1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31.5" customHeight="1">
      <c r="A5" s="1"/>
      <c r="B5" s="16"/>
      <c r="C5" s="17" t="s">
        <v>7</v>
      </c>
      <c r="D5" s="18"/>
      <c r="E5" s="18"/>
      <c r="F5" s="18"/>
      <c r="G5" s="18"/>
      <c r="H5" s="18"/>
      <c r="I5" s="18"/>
      <c r="J5" s="18"/>
      <c r="K5" s="20"/>
      <c r="L5" s="2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24"/>
      <c r="C6" s="25" t="s">
        <v>14</v>
      </c>
      <c r="D6" s="26"/>
      <c r="E6" s="26"/>
      <c r="F6" s="26"/>
      <c r="G6" s="26"/>
      <c r="H6" s="26"/>
      <c r="I6" s="26"/>
      <c r="J6" s="26"/>
      <c r="K6" s="28"/>
      <c r="L6" s="2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31"/>
      <c r="B7" s="33"/>
      <c r="C7" s="36" t="s">
        <v>18</v>
      </c>
      <c r="D7" s="37"/>
      <c r="E7" s="37"/>
      <c r="F7" s="37"/>
      <c r="G7" s="37"/>
      <c r="H7" s="37"/>
      <c r="I7" s="37"/>
      <c r="J7" s="37"/>
      <c r="K7" s="39"/>
      <c r="L7" s="4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ht="14.25" customHeight="1">
      <c r="A8" s="1"/>
      <c r="B8" s="24"/>
      <c r="C8" s="42"/>
      <c r="D8" s="26"/>
      <c r="E8" s="26"/>
      <c r="F8" s="26"/>
      <c r="G8" s="26"/>
      <c r="H8" s="26"/>
      <c r="I8" s="26"/>
      <c r="J8" s="26"/>
      <c r="K8" s="28"/>
      <c r="L8" s="2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34.5" customHeight="1">
      <c r="A9" s="1"/>
      <c r="B9" s="24"/>
      <c r="C9" s="47" t="s">
        <v>23</v>
      </c>
      <c r="D9" s="43"/>
      <c r="E9" s="43"/>
      <c r="F9" s="43"/>
      <c r="G9" s="43"/>
      <c r="H9" s="43"/>
      <c r="I9" s="43"/>
      <c r="J9" s="43"/>
      <c r="K9" s="48"/>
      <c r="L9" s="2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42.75" customHeight="1">
      <c r="A10" s="1"/>
      <c r="B10" s="16"/>
      <c r="C10" s="49" t="s">
        <v>24</v>
      </c>
      <c r="D10" s="50"/>
      <c r="E10" s="50"/>
      <c r="F10" s="50"/>
      <c r="G10" s="50"/>
      <c r="H10" s="50"/>
      <c r="I10" s="50"/>
      <c r="J10" s="50"/>
      <c r="K10" s="51"/>
      <c r="L10" s="2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30.0" customHeight="1">
      <c r="A11" s="1"/>
      <c r="B11" s="16"/>
      <c r="C11" s="52" t="s">
        <v>26</v>
      </c>
      <c r="D11" s="53" t="s">
        <v>27</v>
      </c>
      <c r="E11" s="55" t="s">
        <v>28</v>
      </c>
      <c r="F11" s="30"/>
      <c r="G11" s="57" t="s">
        <v>29</v>
      </c>
      <c r="H11" s="57" t="s">
        <v>30</v>
      </c>
      <c r="I11" s="58" t="s">
        <v>31</v>
      </c>
      <c r="J11" s="59" t="s">
        <v>32</v>
      </c>
      <c r="K11" s="60" t="s">
        <v>33</v>
      </c>
      <c r="L11" s="2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30.0" customHeight="1">
      <c r="A12" s="1"/>
      <c r="B12" s="16"/>
      <c r="C12" s="62"/>
      <c r="D12" s="64"/>
      <c r="E12" s="67" t="s">
        <v>35</v>
      </c>
      <c r="F12" s="68" t="s">
        <v>36</v>
      </c>
      <c r="G12" s="69"/>
      <c r="H12" s="69"/>
      <c r="I12" s="70"/>
      <c r="J12" s="64"/>
      <c r="K12" s="72"/>
      <c r="L12" s="2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30.0" customHeight="1">
      <c r="A13" s="1"/>
      <c r="B13" s="16"/>
      <c r="C13" s="76"/>
      <c r="D13" s="78"/>
      <c r="E13" s="78"/>
      <c r="F13" s="78"/>
      <c r="G13" s="80"/>
      <c r="H13" s="80"/>
      <c r="I13" s="78"/>
      <c r="J13" s="78"/>
      <c r="K13" s="83"/>
      <c r="L13" s="2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0" customHeight="1">
      <c r="A14" s="1"/>
      <c r="B14" s="16"/>
      <c r="C14" s="86">
        <v>1.0</v>
      </c>
      <c r="D14" s="86"/>
      <c r="E14" s="86"/>
      <c r="F14" s="88"/>
      <c r="G14" s="92" t="s">
        <v>43</v>
      </c>
      <c r="H14" s="95"/>
      <c r="I14" s="98"/>
      <c r="J14" s="95"/>
      <c r="K14" s="95"/>
      <c r="L14" s="2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0.0" customHeight="1">
      <c r="A15" s="1"/>
      <c r="B15" s="16"/>
      <c r="C15" s="95">
        <v>1.1</v>
      </c>
      <c r="D15" s="95" t="s">
        <v>46</v>
      </c>
      <c r="E15" s="86" t="s">
        <v>47</v>
      </c>
      <c r="F15" s="88"/>
      <c r="G15" s="92" t="s">
        <v>48</v>
      </c>
      <c r="H15" s="95" t="s">
        <v>49</v>
      </c>
      <c r="I15" s="111">
        <f>MEMORIA!E8</f>
        <v>109.32</v>
      </c>
      <c r="J15" s="114">
        <v>20170.0</v>
      </c>
      <c r="K15" s="121">
        <f t="shared" ref="K15:K57" si="1">ROUND(+J15*I15,0)</f>
        <v>2204984</v>
      </c>
      <c r="L15" s="22"/>
      <c r="M15" s="1"/>
      <c r="N15" s="123">
        <v>20170.0</v>
      </c>
      <c r="O15" s="123">
        <f t="shared" ref="O15:O58" si="2">ROUND((N15*1.33),0)</f>
        <v>26826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0.0" customHeight="1">
      <c r="A16" s="1"/>
      <c r="B16" s="16"/>
      <c r="C16" s="95">
        <v>1.2</v>
      </c>
      <c r="D16" s="95" t="s">
        <v>54</v>
      </c>
      <c r="E16" s="86" t="s">
        <v>47</v>
      </c>
      <c r="F16" s="88"/>
      <c r="G16" s="92" t="s">
        <v>55</v>
      </c>
      <c r="H16" s="95" t="s">
        <v>57</v>
      </c>
      <c r="I16" s="111">
        <f>MEMORIA!E12</f>
        <v>120</v>
      </c>
      <c r="J16" s="114">
        <v>18917.0</v>
      </c>
      <c r="K16" s="121">
        <f t="shared" si="1"/>
        <v>2270040</v>
      </c>
      <c r="L16" s="22"/>
      <c r="M16" s="1"/>
      <c r="N16" s="123">
        <v>18917.0</v>
      </c>
      <c r="O16" s="123">
        <f t="shared" si="2"/>
        <v>25160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6"/>
      <c r="C17" s="95">
        <v>1.3</v>
      </c>
      <c r="D17" s="95" t="s">
        <v>63</v>
      </c>
      <c r="E17" s="86" t="s">
        <v>47</v>
      </c>
      <c r="F17" s="88"/>
      <c r="G17" s="92" t="s">
        <v>64</v>
      </c>
      <c r="H17" s="95" t="s">
        <v>49</v>
      </c>
      <c r="I17" s="111">
        <f>MEMORIA!E18</f>
        <v>109.32</v>
      </c>
      <c r="J17" s="114">
        <v>81737.0</v>
      </c>
      <c r="K17" s="121">
        <f t="shared" si="1"/>
        <v>8935489</v>
      </c>
      <c r="L17" s="22"/>
      <c r="M17" s="1"/>
      <c r="N17" s="123">
        <v>81737.0</v>
      </c>
      <c r="O17" s="123">
        <f t="shared" si="2"/>
        <v>108710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6"/>
      <c r="C18" s="95" t="s">
        <v>65</v>
      </c>
      <c r="D18" s="95" t="s">
        <v>66</v>
      </c>
      <c r="E18" s="86"/>
      <c r="F18" s="88" t="s">
        <v>47</v>
      </c>
      <c r="G18" s="92" t="s">
        <v>67</v>
      </c>
      <c r="H18" s="95" t="s">
        <v>68</v>
      </c>
      <c r="I18" s="111">
        <f>MEMORIA!E21</f>
        <v>6</v>
      </c>
      <c r="J18" s="114">
        <v>40072.0</v>
      </c>
      <c r="K18" s="121">
        <f t="shared" si="1"/>
        <v>240432</v>
      </c>
      <c r="L18" s="22"/>
      <c r="M18" s="1"/>
      <c r="N18" s="123">
        <v>40072.0</v>
      </c>
      <c r="O18" s="123">
        <f t="shared" si="2"/>
        <v>53296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6"/>
      <c r="C19" s="95" t="s">
        <v>71</v>
      </c>
      <c r="D19" s="95" t="s">
        <v>72</v>
      </c>
      <c r="E19" s="86" t="s">
        <v>47</v>
      </c>
      <c r="F19" s="88"/>
      <c r="G19" s="92" t="s">
        <v>74</v>
      </c>
      <c r="H19" s="95" t="s">
        <v>49</v>
      </c>
      <c r="I19" s="111">
        <f>MEMORIA!E30</f>
        <v>248.0635</v>
      </c>
      <c r="J19" s="114">
        <v>19671.0</v>
      </c>
      <c r="K19" s="121">
        <f t="shared" si="1"/>
        <v>4879657</v>
      </c>
      <c r="L19" s="22"/>
      <c r="M19" s="1"/>
      <c r="N19" s="123">
        <v>19671.0</v>
      </c>
      <c r="O19" s="123">
        <f t="shared" si="2"/>
        <v>26162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6"/>
      <c r="C20" s="95" t="s">
        <v>78</v>
      </c>
      <c r="D20" s="95" t="s">
        <v>79</v>
      </c>
      <c r="E20" s="86" t="s">
        <v>47</v>
      </c>
      <c r="F20" s="88"/>
      <c r="G20" s="92" t="s">
        <v>80</v>
      </c>
      <c r="H20" s="95" t="s">
        <v>49</v>
      </c>
      <c r="I20" s="111">
        <f>MEMORIA!E39</f>
        <v>250.896</v>
      </c>
      <c r="J20" s="114">
        <v>81484.0</v>
      </c>
      <c r="K20" s="121">
        <f t="shared" si="1"/>
        <v>20444010</v>
      </c>
      <c r="L20" s="22"/>
      <c r="M20" s="1"/>
      <c r="N20" s="123">
        <v>81484.0</v>
      </c>
      <c r="O20" s="123">
        <f t="shared" si="2"/>
        <v>108374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46.5" customHeight="1">
      <c r="A21" s="1"/>
      <c r="B21" s="16"/>
      <c r="C21" s="95" t="s">
        <v>81</v>
      </c>
      <c r="D21" s="142">
        <v>12113.0</v>
      </c>
      <c r="E21" s="86"/>
      <c r="F21" s="88" t="s">
        <v>47</v>
      </c>
      <c r="G21" s="145" t="s">
        <v>82</v>
      </c>
      <c r="H21" s="95" t="s">
        <v>83</v>
      </c>
      <c r="I21" s="111">
        <f>+MEMORIA!A42</f>
        <v>8</v>
      </c>
      <c r="J21" s="114">
        <v>61833.0</v>
      </c>
      <c r="K21" s="121">
        <f t="shared" si="1"/>
        <v>494664</v>
      </c>
      <c r="L21" s="22"/>
      <c r="M21" s="1"/>
      <c r="N21" s="123">
        <v>61833.0</v>
      </c>
      <c r="O21" s="123">
        <f t="shared" si="2"/>
        <v>82238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46.5" customHeight="1">
      <c r="A22" s="1"/>
      <c r="B22" s="16"/>
      <c r="C22" s="95">
        <v>1.9</v>
      </c>
      <c r="D22" s="147">
        <v>12.11</v>
      </c>
      <c r="E22" s="86"/>
      <c r="F22" s="88"/>
      <c r="G22" s="145" t="s">
        <v>86</v>
      </c>
      <c r="H22" s="95" t="s">
        <v>83</v>
      </c>
      <c r="I22" s="111">
        <f>+MEMORIA!C42</f>
        <v>16</v>
      </c>
      <c r="J22" s="114">
        <v>134941.0</v>
      </c>
      <c r="K22" s="121">
        <f t="shared" si="1"/>
        <v>2159056</v>
      </c>
      <c r="L22" s="22"/>
      <c r="M22" s="1"/>
      <c r="N22" s="123">
        <v>134941.0</v>
      </c>
      <c r="O22" s="123">
        <f t="shared" si="2"/>
        <v>179472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8.5" customHeight="1">
      <c r="A23" s="1"/>
      <c r="B23" s="16"/>
      <c r="C23" s="95" t="s">
        <v>88</v>
      </c>
      <c r="D23" s="95" t="s">
        <v>89</v>
      </c>
      <c r="E23" s="86" t="s">
        <v>47</v>
      </c>
      <c r="F23" s="88"/>
      <c r="G23" s="92" t="s">
        <v>90</v>
      </c>
      <c r="H23" s="95" t="s">
        <v>83</v>
      </c>
      <c r="I23" s="111">
        <f>MEMORIA!E47</f>
        <v>4</v>
      </c>
      <c r="J23" s="114">
        <v>40253.0</v>
      </c>
      <c r="K23" s="121">
        <f t="shared" si="1"/>
        <v>161012</v>
      </c>
      <c r="L23" s="22"/>
      <c r="M23" s="1"/>
      <c r="N23" s="123">
        <v>40253.0</v>
      </c>
      <c r="O23" s="123">
        <f t="shared" si="2"/>
        <v>53536</v>
      </c>
      <c r="P23" s="1" t="s">
        <v>91</v>
      </c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6"/>
      <c r="C24" s="95" t="s">
        <v>92</v>
      </c>
      <c r="D24" s="95" t="s">
        <v>93</v>
      </c>
      <c r="E24" s="86" t="s">
        <v>47</v>
      </c>
      <c r="F24" s="88"/>
      <c r="G24" s="145" t="s">
        <v>94</v>
      </c>
      <c r="H24" s="95" t="s">
        <v>83</v>
      </c>
      <c r="I24" s="111">
        <f>MEMORIA!E53</f>
        <v>4</v>
      </c>
      <c r="J24" s="114">
        <v>446651.0</v>
      </c>
      <c r="K24" s="121">
        <f t="shared" si="1"/>
        <v>1786604</v>
      </c>
      <c r="L24" s="22"/>
      <c r="M24" s="1"/>
      <c r="N24" s="123">
        <v>446651.0</v>
      </c>
      <c r="O24" s="123">
        <f t="shared" si="2"/>
        <v>594046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6"/>
      <c r="C25" s="95" t="s">
        <v>95</v>
      </c>
      <c r="D25" s="95" t="s">
        <v>96</v>
      </c>
      <c r="E25" s="86" t="s">
        <v>47</v>
      </c>
      <c r="F25" s="88"/>
      <c r="G25" s="145" t="s">
        <v>98</v>
      </c>
      <c r="H25" s="95" t="s">
        <v>83</v>
      </c>
      <c r="I25" s="111">
        <f>MEMORIA!E58</f>
        <v>1</v>
      </c>
      <c r="J25" s="114">
        <v>259289.0</v>
      </c>
      <c r="K25" s="121">
        <f t="shared" si="1"/>
        <v>259289</v>
      </c>
      <c r="L25" s="22"/>
      <c r="M25" s="1"/>
      <c r="N25" s="123">
        <v>259289.0</v>
      </c>
      <c r="O25" s="123">
        <f t="shared" si="2"/>
        <v>344854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6"/>
      <c r="C26" s="95" t="s">
        <v>100</v>
      </c>
      <c r="D26" s="95" t="s">
        <v>101</v>
      </c>
      <c r="E26" s="86" t="s">
        <v>47</v>
      </c>
      <c r="F26" s="88"/>
      <c r="G26" s="145" t="s">
        <v>102</v>
      </c>
      <c r="H26" s="95" t="s">
        <v>83</v>
      </c>
      <c r="I26" s="111">
        <f>MEMORIA!E58</f>
        <v>1</v>
      </c>
      <c r="J26" s="114">
        <v>280349.0</v>
      </c>
      <c r="K26" s="121">
        <f t="shared" si="1"/>
        <v>280349</v>
      </c>
      <c r="L26" s="22"/>
      <c r="M26" s="1"/>
      <c r="N26" s="123">
        <v>280349.0</v>
      </c>
      <c r="O26" s="123">
        <f t="shared" si="2"/>
        <v>372864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6"/>
      <c r="C27" s="95" t="s">
        <v>104</v>
      </c>
      <c r="D27" s="95" t="s">
        <v>92</v>
      </c>
      <c r="E27" s="86" t="s">
        <v>47</v>
      </c>
      <c r="F27" s="88"/>
      <c r="G27" s="92" t="s">
        <v>105</v>
      </c>
      <c r="H27" s="95" t="s">
        <v>49</v>
      </c>
      <c r="I27" s="111">
        <f>MEMORIA!E65</f>
        <v>33.7</v>
      </c>
      <c r="J27" s="114">
        <v>13166.0</v>
      </c>
      <c r="K27" s="121">
        <f t="shared" si="1"/>
        <v>443694</v>
      </c>
      <c r="L27" s="22"/>
      <c r="M27" s="1"/>
      <c r="N27" s="123">
        <v>13166.0</v>
      </c>
      <c r="O27" s="123">
        <f t="shared" si="2"/>
        <v>17511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6"/>
      <c r="C28" s="142" t="s">
        <v>107</v>
      </c>
      <c r="D28" s="95" t="s">
        <v>100</v>
      </c>
      <c r="E28" s="86" t="s">
        <v>47</v>
      </c>
      <c r="F28" s="88"/>
      <c r="G28" s="92" t="s">
        <v>108</v>
      </c>
      <c r="H28" s="95" t="s">
        <v>49</v>
      </c>
      <c r="I28" s="111">
        <f>MEMORIA!E72</f>
        <v>33.6</v>
      </c>
      <c r="J28" s="114">
        <v>14116.0</v>
      </c>
      <c r="K28" s="121">
        <f t="shared" si="1"/>
        <v>474298</v>
      </c>
      <c r="L28" s="22"/>
      <c r="M28" s="1"/>
      <c r="N28" s="123">
        <v>14116.0</v>
      </c>
      <c r="O28" s="123">
        <f t="shared" si="2"/>
        <v>18774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6"/>
      <c r="C29" s="95" t="s">
        <v>113</v>
      </c>
      <c r="D29" s="95" t="s">
        <v>114</v>
      </c>
      <c r="E29" s="86" t="s">
        <v>47</v>
      </c>
      <c r="F29" s="88"/>
      <c r="G29" s="92" t="s">
        <v>116</v>
      </c>
      <c r="H29" s="95" t="s">
        <v>49</v>
      </c>
      <c r="I29" s="111">
        <f>MEMORIA!E75</f>
        <v>2</v>
      </c>
      <c r="J29" s="114">
        <v>26178.0</v>
      </c>
      <c r="K29" s="121">
        <f t="shared" si="1"/>
        <v>52356</v>
      </c>
      <c r="L29" s="22"/>
      <c r="M29" s="1"/>
      <c r="N29" s="123">
        <v>26178.0</v>
      </c>
      <c r="O29" s="123">
        <f t="shared" si="2"/>
        <v>34817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6"/>
      <c r="C30" s="95" t="s">
        <v>114</v>
      </c>
      <c r="D30" s="95">
        <v>5.8</v>
      </c>
      <c r="E30" s="86" t="s">
        <v>47</v>
      </c>
      <c r="F30" s="88"/>
      <c r="G30" s="92" t="s">
        <v>119</v>
      </c>
      <c r="H30" s="95" t="s">
        <v>49</v>
      </c>
      <c r="I30" s="111">
        <f>MEMORIA!E80</f>
        <v>0.9</v>
      </c>
      <c r="J30" s="114">
        <v>165645.0</v>
      </c>
      <c r="K30" s="121">
        <f t="shared" si="1"/>
        <v>149081</v>
      </c>
      <c r="L30" s="22"/>
      <c r="M30" s="1"/>
      <c r="N30" s="123">
        <v>165645.0</v>
      </c>
      <c r="O30" s="123">
        <f t="shared" si="2"/>
        <v>220308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6"/>
      <c r="C31" s="95"/>
      <c r="D31" s="95">
        <v>14.8</v>
      </c>
      <c r="E31" s="86"/>
      <c r="F31" s="88"/>
      <c r="G31" s="92" t="s">
        <v>122</v>
      </c>
      <c r="H31" s="95" t="s">
        <v>49</v>
      </c>
      <c r="I31" s="111">
        <f>+MEMORIA!E87</f>
        <v>1.05</v>
      </c>
      <c r="J31" s="114">
        <v>260942.0</v>
      </c>
      <c r="K31" s="121">
        <f t="shared" si="1"/>
        <v>273989</v>
      </c>
      <c r="L31" s="22"/>
      <c r="M31" s="1"/>
      <c r="N31" s="123">
        <v>260942.0</v>
      </c>
      <c r="O31" s="123">
        <f t="shared" si="2"/>
        <v>347053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6"/>
      <c r="C32" s="95" t="s">
        <v>127</v>
      </c>
      <c r="D32" s="95" t="s">
        <v>128</v>
      </c>
      <c r="E32" s="86" t="s">
        <v>47</v>
      </c>
      <c r="F32" s="88"/>
      <c r="G32" s="92" t="s">
        <v>129</v>
      </c>
      <c r="H32" s="95" t="s">
        <v>68</v>
      </c>
      <c r="I32" s="111">
        <f>MEMORIA!E90</f>
        <v>1.5</v>
      </c>
      <c r="J32" s="114">
        <v>99774.0</v>
      </c>
      <c r="K32" s="121">
        <f t="shared" si="1"/>
        <v>149661</v>
      </c>
      <c r="L32" s="22"/>
      <c r="M32" s="1"/>
      <c r="N32" s="123">
        <v>99774.0</v>
      </c>
      <c r="O32" s="123">
        <f t="shared" si="2"/>
        <v>132699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6"/>
      <c r="C33" s="95" t="s">
        <v>130</v>
      </c>
      <c r="D33" s="95" t="s">
        <v>131</v>
      </c>
      <c r="E33" s="86" t="s">
        <v>47</v>
      </c>
      <c r="F33" s="88"/>
      <c r="G33" s="92" t="str">
        <f>MEMORIA!C91</f>
        <v>IMPERMEABILIZACIÓN INTEGRAL MORTERO SIKA</v>
      </c>
      <c r="H33" s="95" t="s">
        <v>49</v>
      </c>
      <c r="I33" s="111">
        <f>MEMORIA!E93</f>
        <v>251.0058</v>
      </c>
      <c r="J33" s="114">
        <v>26158.0</v>
      </c>
      <c r="K33" s="121">
        <f t="shared" si="1"/>
        <v>6565810</v>
      </c>
      <c r="L33" s="22"/>
      <c r="M33" s="1"/>
      <c r="N33" s="123">
        <v>26158.0</v>
      </c>
      <c r="O33" s="123">
        <f t="shared" si="2"/>
        <v>34790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6"/>
      <c r="C34" s="95" t="s">
        <v>135</v>
      </c>
      <c r="D34" s="95" t="s">
        <v>136</v>
      </c>
      <c r="E34" s="86" t="s">
        <v>47</v>
      </c>
      <c r="F34" s="88"/>
      <c r="G34" s="92" t="s">
        <v>137</v>
      </c>
      <c r="H34" s="95" t="s">
        <v>49</v>
      </c>
      <c r="I34" s="111">
        <f>MEMORIA!E98</f>
        <v>430.4806616</v>
      </c>
      <c r="J34" s="114">
        <v>14420.0</v>
      </c>
      <c r="K34" s="121">
        <f t="shared" si="1"/>
        <v>6207531</v>
      </c>
      <c r="L34" s="22"/>
      <c r="M34" s="1"/>
      <c r="N34" s="123">
        <v>14420.0</v>
      </c>
      <c r="O34" s="123">
        <f t="shared" si="2"/>
        <v>19179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6"/>
      <c r="C35" s="95" t="s">
        <v>140</v>
      </c>
      <c r="D35" s="95" t="s">
        <v>141</v>
      </c>
      <c r="E35" s="86"/>
      <c r="F35" s="88" t="s">
        <v>47</v>
      </c>
      <c r="G35" s="92" t="s">
        <v>142</v>
      </c>
      <c r="H35" s="95" t="s">
        <v>83</v>
      </c>
      <c r="I35" s="111">
        <f>MEMORIA!E104</f>
        <v>6</v>
      </c>
      <c r="J35" s="114">
        <v>26090.0</v>
      </c>
      <c r="K35" s="121">
        <f t="shared" si="1"/>
        <v>156540</v>
      </c>
      <c r="L35" s="22"/>
      <c r="M35" s="1"/>
      <c r="N35" s="123">
        <v>26090.0</v>
      </c>
      <c r="O35" s="123">
        <f t="shared" si="2"/>
        <v>34700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6"/>
      <c r="C36" s="95"/>
      <c r="D36" s="95" t="s">
        <v>144</v>
      </c>
      <c r="E36" s="86"/>
      <c r="F36" s="88"/>
      <c r="G36" s="92" t="s">
        <v>145</v>
      </c>
      <c r="H36" s="95" t="s">
        <v>49</v>
      </c>
      <c r="I36" s="111">
        <f>+MEMORIA!E110</f>
        <v>9</v>
      </c>
      <c r="J36" s="114">
        <v>18338.0</v>
      </c>
      <c r="K36" s="121">
        <f t="shared" si="1"/>
        <v>165042</v>
      </c>
      <c r="L36" s="22"/>
      <c r="M36" s="1"/>
      <c r="N36" s="123">
        <v>18338.0</v>
      </c>
      <c r="O36" s="123">
        <f t="shared" si="2"/>
        <v>24390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6"/>
      <c r="C37" s="95" t="s">
        <v>146</v>
      </c>
      <c r="D37" s="95" t="s">
        <v>148</v>
      </c>
      <c r="E37" s="86"/>
      <c r="F37" s="88" t="s">
        <v>47</v>
      </c>
      <c r="G37" s="92" t="s">
        <v>149</v>
      </c>
      <c r="H37" s="95" t="s">
        <v>83</v>
      </c>
      <c r="I37" s="111">
        <f>MEMORIA!E116</f>
        <v>5</v>
      </c>
      <c r="J37" s="114">
        <v>242567.0</v>
      </c>
      <c r="K37" s="121">
        <f t="shared" si="1"/>
        <v>1212835</v>
      </c>
      <c r="L37" s="22"/>
      <c r="M37" s="1"/>
      <c r="N37" s="123">
        <v>242567.0</v>
      </c>
      <c r="O37" s="123">
        <f t="shared" si="2"/>
        <v>322614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6"/>
      <c r="C38" s="95" t="s">
        <v>151</v>
      </c>
      <c r="D38" s="95" t="s">
        <v>152</v>
      </c>
      <c r="E38" s="86"/>
      <c r="F38" s="88" t="s">
        <v>47</v>
      </c>
      <c r="G38" s="92" t="s">
        <v>154</v>
      </c>
      <c r="H38" s="95" t="s">
        <v>49</v>
      </c>
      <c r="I38" s="111">
        <f>MEMORIA!E124</f>
        <v>8.7</v>
      </c>
      <c r="J38" s="114">
        <v>355573.0</v>
      </c>
      <c r="K38" s="121">
        <f t="shared" si="1"/>
        <v>3093485</v>
      </c>
      <c r="L38" s="22"/>
      <c r="M38" s="1"/>
      <c r="N38" s="123">
        <v>355573.0</v>
      </c>
      <c r="O38" s="123">
        <f t="shared" si="2"/>
        <v>472912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6"/>
      <c r="C39" s="95"/>
      <c r="D39" s="95">
        <v>10.8</v>
      </c>
      <c r="E39" s="86"/>
      <c r="F39" s="88"/>
      <c r="G39" s="92" t="s">
        <v>157</v>
      </c>
      <c r="H39" s="95" t="s">
        <v>49</v>
      </c>
      <c r="I39" s="111">
        <f>+MEMORIA!E130</f>
        <v>14.46</v>
      </c>
      <c r="J39" s="114">
        <v>230968.0</v>
      </c>
      <c r="K39" s="121">
        <f t="shared" si="1"/>
        <v>3339797</v>
      </c>
      <c r="L39" s="22"/>
      <c r="M39" s="1"/>
      <c r="N39" s="123">
        <v>230968.0</v>
      </c>
      <c r="O39" s="123">
        <f t="shared" si="2"/>
        <v>307187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6"/>
      <c r="C40" s="95" t="s">
        <v>161</v>
      </c>
      <c r="D40" s="95" t="s">
        <v>162</v>
      </c>
      <c r="E40" s="86" t="s">
        <v>47</v>
      </c>
      <c r="F40" s="88"/>
      <c r="G40" s="92" t="s">
        <v>163</v>
      </c>
      <c r="H40" s="95" t="s">
        <v>49</v>
      </c>
      <c r="I40" s="111">
        <f>MEMORIA!E137</f>
        <v>33.75</v>
      </c>
      <c r="J40" s="114">
        <v>111581.0</v>
      </c>
      <c r="K40" s="121">
        <f t="shared" si="1"/>
        <v>3765859</v>
      </c>
      <c r="L40" s="22"/>
      <c r="M40" s="1"/>
      <c r="N40" s="123">
        <v>111581.0</v>
      </c>
      <c r="O40" s="123">
        <f t="shared" si="2"/>
        <v>148403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6"/>
      <c r="C41" s="95"/>
      <c r="D41" s="95" t="s">
        <v>168</v>
      </c>
      <c r="E41" s="86"/>
      <c r="F41" s="88"/>
      <c r="G41" s="92" t="s">
        <v>170</v>
      </c>
      <c r="H41" s="95" t="s">
        <v>68</v>
      </c>
      <c r="I41" s="111">
        <f>MEMORIA!F140</f>
        <v>23.4</v>
      </c>
      <c r="J41" s="114">
        <v>21152.0</v>
      </c>
      <c r="K41" s="121">
        <f t="shared" si="1"/>
        <v>494957</v>
      </c>
      <c r="L41" s="22"/>
      <c r="M41" s="1"/>
      <c r="N41" s="123">
        <v>21152.0</v>
      </c>
      <c r="O41" s="123">
        <f t="shared" si="2"/>
        <v>28132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28.5" customHeight="1">
      <c r="A42" s="1"/>
      <c r="B42" s="16"/>
      <c r="C42" s="95"/>
      <c r="D42" s="95" t="s">
        <v>173</v>
      </c>
      <c r="E42" s="86"/>
      <c r="F42" s="88"/>
      <c r="G42" s="92" t="s">
        <v>175</v>
      </c>
      <c r="H42" s="95" t="s">
        <v>68</v>
      </c>
      <c r="I42" s="111">
        <f>MEMORIA!F140</f>
        <v>23.4</v>
      </c>
      <c r="J42" s="114">
        <v>7429.0</v>
      </c>
      <c r="K42" s="121">
        <f t="shared" si="1"/>
        <v>173839</v>
      </c>
      <c r="L42" s="22"/>
      <c r="M42" s="1"/>
      <c r="N42" s="123">
        <v>7429.0</v>
      </c>
      <c r="O42" s="123">
        <f t="shared" si="2"/>
        <v>9881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6"/>
      <c r="C43" s="95" t="s">
        <v>177</v>
      </c>
      <c r="D43" s="95" t="s">
        <v>179</v>
      </c>
      <c r="E43" s="86" t="s">
        <v>47</v>
      </c>
      <c r="F43" s="88"/>
      <c r="G43" s="92" t="s">
        <v>180</v>
      </c>
      <c r="H43" s="95" t="s">
        <v>49</v>
      </c>
      <c r="I43" s="111">
        <f>MEMORIA!E148</f>
        <v>33.6</v>
      </c>
      <c r="J43" s="114">
        <v>91474.0</v>
      </c>
      <c r="K43" s="121">
        <f t="shared" si="1"/>
        <v>3073526</v>
      </c>
      <c r="L43" s="22"/>
      <c r="M43" s="1"/>
      <c r="N43" s="123">
        <v>91474.0</v>
      </c>
      <c r="O43" s="123">
        <f t="shared" si="2"/>
        <v>121660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6"/>
      <c r="C44" s="173" t="s">
        <v>181</v>
      </c>
      <c r="D44" s="142" t="s">
        <v>182</v>
      </c>
      <c r="E44" s="86" t="s">
        <v>47</v>
      </c>
      <c r="F44" s="88"/>
      <c r="G44" s="145" t="s">
        <v>110</v>
      </c>
      <c r="H44" s="95" t="s">
        <v>49</v>
      </c>
      <c r="I44" s="111">
        <f>MEMORIA!E155</f>
        <v>36.45</v>
      </c>
      <c r="J44" s="114">
        <f>+APU!H83</f>
        <v>64535</v>
      </c>
      <c r="K44" s="121">
        <f t="shared" si="1"/>
        <v>2352301</v>
      </c>
      <c r="L44" s="22"/>
      <c r="M44" s="1"/>
      <c r="N44" s="123">
        <v>64535.0</v>
      </c>
      <c r="O44" s="123">
        <f t="shared" si="2"/>
        <v>85832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6"/>
      <c r="C45" s="95" t="s">
        <v>183</v>
      </c>
      <c r="D45" s="95" t="s">
        <v>184</v>
      </c>
      <c r="E45" s="86"/>
      <c r="F45" s="88" t="s">
        <v>47</v>
      </c>
      <c r="G45" s="92" t="s">
        <v>186</v>
      </c>
      <c r="H45" s="95" t="s">
        <v>49</v>
      </c>
      <c r="I45" s="111">
        <f>MEMORIA!E161</f>
        <v>4.875</v>
      </c>
      <c r="J45" s="114">
        <v>222649.0</v>
      </c>
      <c r="K45" s="121">
        <f t="shared" si="1"/>
        <v>1085414</v>
      </c>
      <c r="L45" s="22"/>
      <c r="M45" s="1"/>
      <c r="N45" s="123">
        <v>222649.0</v>
      </c>
      <c r="O45" s="123">
        <f t="shared" si="2"/>
        <v>296123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6"/>
      <c r="C46" s="95" t="s">
        <v>189</v>
      </c>
      <c r="D46" s="95" t="s">
        <v>190</v>
      </c>
      <c r="E46" s="86"/>
      <c r="F46" s="88" t="s">
        <v>47</v>
      </c>
      <c r="G46" s="92" t="s">
        <v>191</v>
      </c>
      <c r="H46" s="95" t="s">
        <v>49</v>
      </c>
      <c r="I46" s="111">
        <f>MEMORIA!E173</f>
        <v>32.14</v>
      </c>
      <c r="J46" s="114">
        <v>124721.0</v>
      </c>
      <c r="K46" s="121">
        <f t="shared" si="1"/>
        <v>4008533</v>
      </c>
      <c r="L46" s="22"/>
      <c r="M46" s="1"/>
      <c r="N46" s="123">
        <v>124721.0</v>
      </c>
      <c r="O46" s="123">
        <f t="shared" si="2"/>
        <v>165879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6"/>
      <c r="C47" s="95" t="s">
        <v>89</v>
      </c>
      <c r="D47" s="95" t="s">
        <v>193</v>
      </c>
      <c r="E47" s="86"/>
      <c r="F47" s="88" t="s">
        <v>47</v>
      </c>
      <c r="G47" s="92" t="s">
        <v>194</v>
      </c>
      <c r="H47" s="95" t="s">
        <v>49</v>
      </c>
      <c r="I47" s="111">
        <f>MEMORIA!E177</f>
        <v>0.49</v>
      </c>
      <c r="J47" s="114">
        <v>95911.0</v>
      </c>
      <c r="K47" s="121">
        <f t="shared" si="1"/>
        <v>46996</v>
      </c>
      <c r="L47" s="22"/>
      <c r="M47" s="1"/>
      <c r="N47" s="123">
        <v>95911.0</v>
      </c>
      <c r="O47" s="123">
        <f t="shared" si="2"/>
        <v>127562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6"/>
      <c r="C48" s="95" t="s">
        <v>195</v>
      </c>
      <c r="D48" s="95" t="s">
        <v>196</v>
      </c>
      <c r="E48" s="86" t="s">
        <v>47</v>
      </c>
      <c r="F48" s="88"/>
      <c r="G48" s="92" t="s">
        <v>197</v>
      </c>
      <c r="H48" s="95" t="s">
        <v>49</v>
      </c>
      <c r="I48" s="111">
        <f>MEMORIA!I218</f>
        <v>836.686</v>
      </c>
      <c r="J48" s="114">
        <v>18299.0</v>
      </c>
      <c r="K48" s="121">
        <f t="shared" si="1"/>
        <v>15310517</v>
      </c>
      <c r="L48" s="22"/>
      <c r="M48" s="1"/>
      <c r="N48" s="123">
        <v>18299.0</v>
      </c>
      <c r="O48" s="123">
        <f t="shared" si="2"/>
        <v>24338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6"/>
      <c r="C49" s="95" t="s">
        <v>198</v>
      </c>
      <c r="D49" s="95" t="s">
        <v>199</v>
      </c>
      <c r="E49" s="86"/>
      <c r="F49" s="88" t="s">
        <v>47</v>
      </c>
      <c r="G49" s="92" t="s">
        <v>200</v>
      </c>
      <c r="H49" s="95" t="s">
        <v>68</v>
      </c>
      <c r="I49" s="111">
        <f>MEMORIA!E221</f>
        <v>14</v>
      </c>
      <c r="J49" s="114">
        <v>5559.0</v>
      </c>
      <c r="K49" s="121">
        <f t="shared" si="1"/>
        <v>77826</v>
      </c>
      <c r="L49" s="22"/>
      <c r="M49" s="1"/>
      <c r="N49" s="123">
        <v>5559.0</v>
      </c>
      <c r="O49" s="123">
        <f t="shared" si="2"/>
        <v>7393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51.75" customHeight="1">
      <c r="A50" s="1"/>
      <c r="B50" s="16"/>
      <c r="C50" s="95" t="s">
        <v>46</v>
      </c>
      <c r="D50" s="95" t="s">
        <v>202</v>
      </c>
      <c r="E50" s="86" t="s">
        <v>47</v>
      </c>
      <c r="F50" s="88"/>
      <c r="G50" s="145" t="s">
        <v>203</v>
      </c>
      <c r="H50" s="95" t="s">
        <v>83</v>
      </c>
      <c r="I50" s="111">
        <f>MEMORIA!B232</f>
        <v>14</v>
      </c>
      <c r="J50" s="114">
        <v>190536.0</v>
      </c>
      <c r="K50" s="121">
        <f t="shared" si="1"/>
        <v>2667504</v>
      </c>
      <c r="L50" s="22"/>
      <c r="M50" s="1"/>
      <c r="N50" s="182">
        <v>190536.0</v>
      </c>
      <c r="O50" s="123">
        <f t="shared" si="2"/>
        <v>253413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6"/>
      <c r="C51" s="95" t="s">
        <v>204</v>
      </c>
      <c r="D51" s="95" t="s">
        <v>205</v>
      </c>
      <c r="E51" s="86" t="s">
        <v>47</v>
      </c>
      <c r="F51" s="88"/>
      <c r="G51" s="145" t="s">
        <v>206</v>
      </c>
      <c r="H51" s="95" t="s">
        <v>68</v>
      </c>
      <c r="I51" s="111">
        <f>MEMORIA!E284</f>
        <v>67.4</v>
      </c>
      <c r="J51" s="114">
        <v>5081.0</v>
      </c>
      <c r="K51" s="121">
        <f t="shared" si="1"/>
        <v>342459</v>
      </c>
      <c r="L51" s="22"/>
      <c r="M51" s="1"/>
      <c r="N51" s="123">
        <v>5081.0</v>
      </c>
      <c r="O51" s="123">
        <f t="shared" si="2"/>
        <v>6758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6"/>
      <c r="C52" s="95" t="s">
        <v>207</v>
      </c>
      <c r="D52" s="95" t="s">
        <v>208</v>
      </c>
      <c r="E52" s="86" t="s">
        <v>47</v>
      </c>
      <c r="F52" s="88"/>
      <c r="G52" s="145" t="s">
        <v>209</v>
      </c>
      <c r="H52" s="95" t="s">
        <v>49</v>
      </c>
      <c r="I52" s="111">
        <f>MEMORIA!E276</f>
        <v>301.52</v>
      </c>
      <c r="J52" s="114">
        <v>25097.0</v>
      </c>
      <c r="K52" s="121">
        <f t="shared" si="1"/>
        <v>7567247</v>
      </c>
      <c r="L52" s="22"/>
      <c r="M52" s="1"/>
      <c r="N52" s="123">
        <v>25097.0</v>
      </c>
      <c r="O52" s="123">
        <f t="shared" si="2"/>
        <v>33379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6"/>
      <c r="C53" s="95"/>
      <c r="D53" s="95" t="s">
        <v>210</v>
      </c>
      <c r="E53" s="86"/>
      <c r="F53" s="88"/>
      <c r="G53" s="145" t="s">
        <v>211</v>
      </c>
      <c r="H53" s="95" t="s">
        <v>49</v>
      </c>
      <c r="I53" s="111">
        <f>MEMORIA!E293</f>
        <v>65.14</v>
      </c>
      <c r="J53" s="114">
        <v>28330.0</v>
      </c>
      <c r="K53" s="121">
        <f t="shared" si="1"/>
        <v>1845416</v>
      </c>
      <c r="L53" s="22"/>
      <c r="M53" s="1"/>
      <c r="N53" s="123">
        <v>28330.0</v>
      </c>
      <c r="O53" s="123">
        <f t="shared" si="2"/>
        <v>37679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6"/>
      <c r="C54" s="95" t="s">
        <v>141</v>
      </c>
      <c r="D54" s="95" t="s">
        <v>182</v>
      </c>
      <c r="E54" s="86" t="s">
        <v>47</v>
      </c>
      <c r="F54" s="88"/>
      <c r="G54" s="145" t="s">
        <v>212</v>
      </c>
      <c r="H54" s="95" t="s">
        <v>83</v>
      </c>
      <c r="I54" s="111">
        <f>+MEMORIA!C299</f>
        <v>4</v>
      </c>
      <c r="J54" s="114">
        <f>APU!H38</f>
        <v>411000</v>
      </c>
      <c r="K54" s="121">
        <f t="shared" si="1"/>
        <v>1644000</v>
      </c>
      <c r="L54" s="22"/>
      <c r="M54" s="1"/>
      <c r="N54" s="123">
        <v>411000.0</v>
      </c>
      <c r="O54" s="123">
        <f t="shared" si="2"/>
        <v>546630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6"/>
      <c r="C55" s="95" t="s">
        <v>144</v>
      </c>
      <c r="D55" s="184" t="s">
        <v>177</v>
      </c>
      <c r="E55" s="86" t="s">
        <v>47</v>
      </c>
      <c r="F55" s="88"/>
      <c r="G55" s="145" t="s">
        <v>214</v>
      </c>
      <c r="H55" s="95" t="s">
        <v>49</v>
      </c>
      <c r="I55" s="111">
        <f>MEMORIA!E302</f>
        <v>7.5</v>
      </c>
      <c r="J55" s="114">
        <v>101530.0</v>
      </c>
      <c r="K55" s="121">
        <f t="shared" si="1"/>
        <v>761475</v>
      </c>
      <c r="L55" s="22"/>
      <c r="M55" s="1"/>
      <c r="N55" s="123">
        <v>101530.0</v>
      </c>
      <c r="O55" s="123">
        <f t="shared" si="2"/>
        <v>135035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6"/>
      <c r="C56" s="95" t="s">
        <v>215</v>
      </c>
      <c r="D56" s="184" t="s">
        <v>216</v>
      </c>
      <c r="E56" s="86" t="s">
        <v>47</v>
      </c>
      <c r="F56" s="88"/>
      <c r="G56" s="145" t="s">
        <v>217</v>
      </c>
      <c r="H56" s="95" t="s">
        <v>57</v>
      </c>
      <c r="I56" s="111">
        <f>MEMORIA!E307</f>
        <v>22.5</v>
      </c>
      <c r="J56" s="114">
        <v>11855.0</v>
      </c>
      <c r="K56" s="121">
        <f t="shared" si="1"/>
        <v>266738</v>
      </c>
      <c r="L56" s="22"/>
      <c r="M56" s="1"/>
      <c r="N56" s="123">
        <v>11855.0</v>
      </c>
      <c r="O56" s="123">
        <f t="shared" si="2"/>
        <v>15767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6"/>
      <c r="C57" s="95" t="s">
        <v>219</v>
      </c>
      <c r="D57" s="184" t="s">
        <v>220</v>
      </c>
      <c r="E57" s="86" t="s">
        <v>47</v>
      </c>
      <c r="F57" s="88"/>
      <c r="G57" s="145" t="s">
        <v>221</v>
      </c>
      <c r="H57" s="95" t="s">
        <v>49</v>
      </c>
      <c r="I57" s="111">
        <f>MEMORIA!E311</f>
        <v>7.5</v>
      </c>
      <c r="J57" s="114">
        <v>119643.0</v>
      </c>
      <c r="K57" s="121">
        <f t="shared" si="1"/>
        <v>897323</v>
      </c>
      <c r="L57" s="22"/>
      <c r="M57" s="1"/>
      <c r="N57" s="123">
        <v>119643.0</v>
      </c>
      <c r="O57" s="123">
        <f t="shared" si="2"/>
        <v>159125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6"/>
      <c r="C58" s="186" t="s">
        <v>222</v>
      </c>
      <c r="D58" s="187"/>
      <c r="E58" s="187"/>
      <c r="F58" s="187"/>
      <c r="G58" s="188"/>
      <c r="H58" s="189"/>
      <c r="I58" s="127"/>
      <c r="J58" s="190"/>
      <c r="K58" s="191">
        <f>SUM(K15:K57)</f>
        <v>112781635</v>
      </c>
      <c r="L58" s="22"/>
      <c r="M58" s="1"/>
      <c r="N58" s="1"/>
      <c r="O58" s="192">
        <f t="shared" si="2"/>
        <v>0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6"/>
      <c r="C59" s="193" t="s">
        <v>225</v>
      </c>
      <c r="D59" s="194"/>
      <c r="E59" s="194"/>
      <c r="F59" s="194"/>
      <c r="G59" s="194"/>
      <c r="H59" s="194"/>
      <c r="I59" s="194"/>
      <c r="J59" s="195"/>
      <c r="K59" s="196">
        <f>K58</f>
        <v>112781635</v>
      </c>
      <c r="L59" s="22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6"/>
      <c r="C60" s="197"/>
      <c r="D60" s="197"/>
      <c r="E60" s="197"/>
      <c r="F60" s="197"/>
      <c r="G60" s="197"/>
      <c r="H60" s="197"/>
      <c r="I60" s="197"/>
      <c r="J60" s="197"/>
      <c r="K60" s="198"/>
      <c r="L60" s="22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6"/>
      <c r="C61" s="1"/>
      <c r="D61" s="199"/>
      <c r="E61" s="199"/>
      <c r="F61" s="199"/>
      <c r="G61" s="200" t="s">
        <v>227</v>
      </c>
      <c r="H61" s="201"/>
      <c r="I61" s="202"/>
      <c r="J61" s="203"/>
      <c r="K61" s="204">
        <f>K59</f>
        <v>112781635</v>
      </c>
      <c r="L61" s="22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6"/>
      <c r="C62" s="1"/>
      <c r="D62" s="205"/>
      <c r="E62" s="1"/>
      <c r="F62" s="1"/>
      <c r="G62" s="206" t="s">
        <v>228</v>
      </c>
      <c r="H62" s="206"/>
      <c r="I62" s="206"/>
      <c r="J62" s="207">
        <v>0.33</v>
      </c>
      <c r="K62" s="208">
        <f>+K61*J62</f>
        <v>37217939.55</v>
      </c>
      <c r="L62" s="2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6"/>
      <c r="C63" s="1"/>
      <c r="D63" s="205"/>
      <c r="E63" s="1"/>
      <c r="F63" s="1"/>
      <c r="G63" s="209"/>
      <c r="H63" s="201"/>
      <c r="I63" s="202"/>
      <c r="J63" s="210"/>
      <c r="K63" s="208"/>
      <c r="L63" s="2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6"/>
      <c r="C64" s="1"/>
      <c r="D64" s="205"/>
      <c r="E64" s="1"/>
      <c r="F64" s="1"/>
      <c r="G64" s="209"/>
      <c r="H64" s="201"/>
      <c r="I64" s="202"/>
      <c r="J64" s="210"/>
      <c r="K64" s="208"/>
      <c r="L64" s="22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6"/>
      <c r="C65" s="1"/>
      <c r="D65" s="205"/>
      <c r="E65" s="1"/>
      <c r="F65" s="212"/>
      <c r="G65" s="209" t="s">
        <v>231</v>
      </c>
      <c r="H65" s="201"/>
      <c r="I65" s="202"/>
      <c r="J65" s="210"/>
      <c r="K65" s="204"/>
      <c r="L65" s="22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6"/>
      <c r="C66" s="1"/>
      <c r="D66" s="205"/>
      <c r="E66" s="1"/>
      <c r="F66" s="1"/>
      <c r="G66" s="213" t="s">
        <v>232</v>
      </c>
      <c r="H66" s="216"/>
      <c r="I66" s="217"/>
      <c r="J66" s="219"/>
      <c r="K66" s="196">
        <f>SUM(K61:K65)</f>
        <v>149999574.6</v>
      </c>
      <c r="L66" s="22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16"/>
      <c r="C67" s="1"/>
      <c r="D67" s="205"/>
      <c r="E67" s="205"/>
      <c r="F67" s="205"/>
      <c r="G67" s="1"/>
      <c r="H67" s="1"/>
      <c r="I67" s="220"/>
      <c r="J67" s="221"/>
      <c r="K67" s="222"/>
      <c r="L67" s="22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16"/>
      <c r="C68" s="223"/>
      <c r="D68" s="224"/>
      <c r="E68" s="29"/>
      <c r="F68" s="29"/>
      <c r="G68" s="29"/>
      <c r="H68" s="29"/>
      <c r="I68" s="29"/>
      <c r="J68" s="29"/>
      <c r="K68" s="225"/>
      <c r="L68" s="226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46.5" customHeight="1">
      <c r="A69" s="1"/>
      <c r="B69" s="16"/>
      <c r="C69" s="228" t="s">
        <v>238</v>
      </c>
      <c r="D69" s="43"/>
      <c r="E69" s="43"/>
      <c r="F69" s="43"/>
      <c r="G69" s="44"/>
      <c r="H69" s="229" t="s">
        <v>29</v>
      </c>
      <c r="I69" s="231"/>
      <c r="J69" s="232"/>
      <c r="K69" s="233" t="s">
        <v>242</v>
      </c>
      <c r="L69" s="234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2.25" customHeight="1">
      <c r="A70" s="1"/>
      <c r="B70" s="16"/>
      <c r="C70" s="228" t="s">
        <v>244</v>
      </c>
      <c r="D70" s="43"/>
      <c r="E70" s="43"/>
      <c r="F70" s="43"/>
      <c r="G70" s="44"/>
      <c r="H70" s="235" t="s">
        <v>245</v>
      </c>
      <c r="I70" s="44"/>
      <c r="J70" s="236" t="s">
        <v>247</v>
      </c>
      <c r="K70" s="237" t="s">
        <v>248</v>
      </c>
      <c r="L70" s="234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6"/>
      <c r="C71" s="228" t="s">
        <v>249</v>
      </c>
      <c r="D71" s="43"/>
      <c r="E71" s="43"/>
      <c r="F71" s="43"/>
      <c r="G71" s="44"/>
      <c r="H71" s="238" t="s">
        <v>250</v>
      </c>
      <c r="I71" s="44"/>
      <c r="J71" s="236" t="s">
        <v>251</v>
      </c>
      <c r="K71" s="237" t="s">
        <v>248</v>
      </c>
      <c r="L71" s="234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58.5" customHeight="1">
      <c r="A72" s="1"/>
      <c r="B72" s="16"/>
      <c r="C72" s="240"/>
      <c r="D72" s="37"/>
      <c r="E72" s="37"/>
      <c r="F72" s="37"/>
      <c r="G72" s="178"/>
      <c r="H72" s="241" t="s">
        <v>252</v>
      </c>
      <c r="I72" s="44"/>
      <c r="J72" s="236" t="s">
        <v>253</v>
      </c>
      <c r="K72" s="237" t="s">
        <v>248</v>
      </c>
      <c r="L72" s="22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9.0" customHeight="1">
      <c r="A73" s="1"/>
      <c r="B73" s="16"/>
      <c r="C73" s="243"/>
      <c r="G73" s="245"/>
      <c r="H73" s="235" t="s">
        <v>254</v>
      </c>
      <c r="I73" s="44"/>
      <c r="J73" s="236" t="s">
        <v>255</v>
      </c>
      <c r="K73" s="237" t="s">
        <v>248</v>
      </c>
      <c r="L73" s="22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47.25" customHeight="1">
      <c r="A74" s="1"/>
      <c r="B74" s="16"/>
      <c r="C74" s="248"/>
      <c r="D74" s="249"/>
      <c r="E74" s="249"/>
      <c r="F74" s="249"/>
      <c r="G74" s="250"/>
      <c r="H74" s="251"/>
      <c r="I74" s="63"/>
      <c r="J74" s="63"/>
      <c r="K74" s="252"/>
      <c r="L74" s="22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254"/>
      <c r="C75" s="256"/>
      <c r="D75" s="256"/>
      <c r="E75" s="257"/>
      <c r="F75" s="256"/>
      <c r="G75" s="258"/>
      <c r="H75" s="256"/>
      <c r="I75" s="256"/>
      <c r="J75" s="256"/>
      <c r="K75" s="256"/>
      <c r="L75" s="259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1"/>
      <c r="D76" s="1"/>
      <c r="E76" s="20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1"/>
      <c r="D77" s="1"/>
      <c r="E77" s="20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1"/>
      <c r="E78" s="20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1"/>
      <c r="D79" s="1"/>
      <c r="E79" s="20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1"/>
      <c r="D80" s="1"/>
      <c r="E80" s="20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1"/>
      <c r="D81" s="1"/>
      <c r="E81" s="20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1"/>
      <c r="D82" s="1"/>
      <c r="E82" s="20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1"/>
      <c r="E83" s="20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1"/>
      <c r="E84" s="20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1"/>
      <c r="D85" s="1"/>
      <c r="E85" s="20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1"/>
      <c r="D86" s="1"/>
      <c r="E86" s="20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1"/>
      <c r="D87" s="1"/>
      <c r="E87" s="20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1"/>
      <c r="E88" s="20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1"/>
      <c r="E89" s="20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1"/>
      <c r="E90" s="20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1"/>
      <c r="E91" s="20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1"/>
      <c r="E92" s="20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1"/>
      <c r="E93" s="20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1"/>
      <c r="E94" s="20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1"/>
      <c r="E95" s="20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1"/>
      <c r="E96" s="20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1"/>
      <c r="E97" s="20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20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1"/>
      <c r="E99" s="20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1"/>
      <c r="E100" s="20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1"/>
      <c r="E101" s="20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1"/>
      <c r="E102" s="20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1"/>
      <c r="E103" s="20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1"/>
      <c r="E104" s="20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1"/>
      <c r="E105" s="20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20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20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20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20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20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20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20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20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20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20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20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20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20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20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20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20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20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20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20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20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20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20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20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20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20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20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20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20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20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20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20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20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20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20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20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20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20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20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20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20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20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20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20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20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20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20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205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205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205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205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205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205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205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205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205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205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205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205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205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205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205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205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205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205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205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205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205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205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205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205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205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205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205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205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205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205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205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205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205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205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205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205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205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205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205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205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205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205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205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205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205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205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205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205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205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205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205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205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205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205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205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205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205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205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205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205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205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205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205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205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205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205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205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205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205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205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205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205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205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205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205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205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205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205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205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205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205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205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205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205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205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205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205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205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205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205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205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205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205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205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205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205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205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205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205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205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205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205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205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205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205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205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205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205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205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205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205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205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205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205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205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205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205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205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205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205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205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205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205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205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205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205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205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205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205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205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205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205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205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205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205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205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205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205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205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205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205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205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205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205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205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205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205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205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205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205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205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205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205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205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205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205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205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205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205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205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20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205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205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205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205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205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205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205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205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205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205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205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205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205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205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205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205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205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205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205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205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205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205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205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205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205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205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205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205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205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205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205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205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205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205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205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205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205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205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205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205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205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205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205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205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205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205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205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205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205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205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205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205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205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205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205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205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205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205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205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205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205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205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205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205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205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205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205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205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205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205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205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205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205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205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205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205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205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205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205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205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205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205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205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205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205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205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205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205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205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205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205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205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205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205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205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205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205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205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205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205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205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205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205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205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205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205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205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205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205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205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205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205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205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205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205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205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205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205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205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205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205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205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205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205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205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205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205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205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205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205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205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205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205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205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205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205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205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205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205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205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205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205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205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205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205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205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205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205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205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205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205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205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205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205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205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205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205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205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205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205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205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205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205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205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205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205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205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205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205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205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205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205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205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205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205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205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205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205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205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205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205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205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205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205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205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205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205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205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205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205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205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205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205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205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205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205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205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205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205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205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205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205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205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205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205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205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205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205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205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205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205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205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205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205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205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205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205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205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205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205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205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205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205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205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205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205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205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205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205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205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205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205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205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205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205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205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205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205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205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205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205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205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205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205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205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205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205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205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205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205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205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205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205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205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205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205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205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205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205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205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205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205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205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205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205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205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205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205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205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205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205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205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205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205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205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205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205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205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205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205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205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205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205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205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205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205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205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205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205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205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205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205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205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205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205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205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205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20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205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205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205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205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205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205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205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205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205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205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205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205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205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205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205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205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205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205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205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205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205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205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205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205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205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205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205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205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205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205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205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205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205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205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205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205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205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205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205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205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205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205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205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205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205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205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205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205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205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205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205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205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205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205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205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205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205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205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205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205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205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205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205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205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205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205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205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205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205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205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205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205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205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205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205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205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205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205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205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205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205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205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205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205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205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205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205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205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205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205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205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205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205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205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205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205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205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205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205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205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205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205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205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205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205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205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205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205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205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205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205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205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205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205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205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205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205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205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205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205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205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205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205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205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205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205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205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205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205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205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205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205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205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205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205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205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205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205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205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205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205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205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205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205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205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205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205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205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205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205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205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205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205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205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205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205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205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205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205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205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205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205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205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205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205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205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205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205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205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205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205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205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205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205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205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205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205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205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205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205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205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205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205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205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205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205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205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205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205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205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205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205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205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205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205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205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205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205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205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205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205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205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205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205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205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205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205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205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205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205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205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205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205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205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205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205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205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205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205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205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205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205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205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205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205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205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205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205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205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205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205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205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205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205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205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205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205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205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205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205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205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205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205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205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205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205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205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205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205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205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205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205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205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205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205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205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205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205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205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205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205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205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205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205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205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205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205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205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205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205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205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205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205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205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205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205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205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205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205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205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205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205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205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205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205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205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205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205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205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205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205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205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205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205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205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205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205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205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205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205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205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205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205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205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205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205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205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205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205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205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205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205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205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205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205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205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205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205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205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205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205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205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205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205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205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205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205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205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205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205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205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205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205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205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205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205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205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205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205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205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205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205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205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205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205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205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205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205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205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205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205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205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205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205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205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205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205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205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205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205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205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205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205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205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205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205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205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205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205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205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205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205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205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205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205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205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205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205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205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205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205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205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205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205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205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205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205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205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1"/>
      <c r="E999" s="205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1"/>
      <c r="E1000" s="205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B1:G1"/>
    <mergeCell ref="B2:E2"/>
    <mergeCell ref="B4:L4"/>
    <mergeCell ref="C5:K5"/>
    <mergeCell ref="C6:K6"/>
    <mergeCell ref="C7:K8"/>
    <mergeCell ref="C9:K9"/>
    <mergeCell ref="J11:J12"/>
    <mergeCell ref="K11:K12"/>
    <mergeCell ref="C10:K10"/>
    <mergeCell ref="C11:C12"/>
    <mergeCell ref="D11:D12"/>
    <mergeCell ref="E11:F11"/>
    <mergeCell ref="G11:G12"/>
    <mergeCell ref="H11:H12"/>
    <mergeCell ref="I11:I12"/>
    <mergeCell ref="C71:G71"/>
    <mergeCell ref="C72:G74"/>
    <mergeCell ref="H72:I72"/>
    <mergeCell ref="H73:I73"/>
    <mergeCell ref="H74:K74"/>
    <mergeCell ref="C59:J59"/>
    <mergeCell ref="D68:K68"/>
    <mergeCell ref="C69:G69"/>
    <mergeCell ref="H69:J69"/>
    <mergeCell ref="C70:G70"/>
    <mergeCell ref="H70:I70"/>
    <mergeCell ref="H71:I71"/>
  </mergeCells>
  <printOptions/>
  <pageMargins bottom="0.15748031496062992" footer="0.0" header="0.0" left="0.11811023622047245" right="0.11811023622047245" top="0.15748031496062992"/>
  <pageSetup scale="44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4.43"/>
    <col customWidth="1" min="3" max="3" width="10.86"/>
    <col customWidth="1" min="4" max="4" width="13.86"/>
    <col customWidth="1" min="5" max="5" width="12.71"/>
    <col customWidth="1" min="6" max="6" width="13.71"/>
    <col customWidth="1" min="7" max="7" width="73.29"/>
    <col customWidth="1" min="8" max="8" width="8.71"/>
    <col customWidth="1" min="9" max="9" width="18.86"/>
    <col customWidth="1" min="10" max="10" width="23.86"/>
    <col customWidth="1" min="11" max="11" width="30.0"/>
    <col customWidth="1" min="12" max="13" width="4.43"/>
    <col customWidth="1" min="14" max="14" width="19.57"/>
    <col customWidth="1" min="15" max="15" width="24.86"/>
    <col customWidth="1" min="16" max="26" width="11.43"/>
  </cols>
  <sheetData>
    <row r="1" ht="14.25" customHeight="1">
      <c r="A1" s="1"/>
      <c r="B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2" t="s">
        <v>1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2"/>
      <c r="C3" s="5"/>
      <c r="D3" s="2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9"/>
      <c r="C4" s="11"/>
      <c r="D4" s="11"/>
      <c r="E4" s="11"/>
      <c r="F4" s="11"/>
      <c r="G4" s="11"/>
      <c r="H4" s="11"/>
      <c r="I4" s="11"/>
      <c r="J4" s="11"/>
      <c r="K4" s="11"/>
      <c r="L4" s="1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31.5" customHeight="1">
      <c r="A5" s="1"/>
      <c r="B5" s="16"/>
      <c r="C5" s="17" t="s">
        <v>7</v>
      </c>
      <c r="D5" s="18"/>
      <c r="E5" s="18"/>
      <c r="F5" s="18"/>
      <c r="G5" s="18"/>
      <c r="H5" s="18"/>
      <c r="I5" s="18"/>
      <c r="J5" s="18"/>
      <c r="K5" s="20"/>
      <c r="L5" s="2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24"/>
      <c r="C6" s="25" t="s">
        <v>14</v>
      </c>
      <c r="D6" s="26"/>
      <c r="E6" s="26"/>
      <c r="F6" s="26"/>
      <c r="G6" s="26"/>
      <c r="H6" s="26"/>
      <c r="I6" s="26"/>
      <c r="J6" s="26"/>
      <c r="K6" s="28"/>
      <c r="L6" s="2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31"/>
      <c r="B7" s="33"/>
      <c r="C7" s="36" t="s">
        <v>25</v>
      </c>
      <c r="D7" s="37"/>
      <c r="E7" s="37"/>
      <c r="F7" s="37"/>
      <c r="G7" s="37"/>
      <c r="H7" s="37"/>
      <c r="I7" s="37"/>
      <c r="J7" s="37"/>
      <c r="K7" s="39"/>
      <c r="L7" s="4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ht="14.25" customHeight="1">
      <c r="A8" s="1"/>
      <c r="B8" s="24"/>
      <c r="C8" s="42"/>
      <c r="D8" s="26"/>
      <c r="E8" s="26"/>
      <c r="F8" s="26"/>
      <c r="G8" s="26"/>
      <c r="H8" s="26"/>
      <c r="I8" s="26"/>
      <c r="J8" s="26"/>
      <c r="K8" s="28"/>
      <c r="L8" s="2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34.5" customHeight="1">
      <c r="A9" s="1"/>
      <c r="B9" s="24"/>
      <c r="C9" s="47" t="s">
        <v>23</v>
      </c>
      <c r="D9" s="43"/>
      <c r="E9" s="43"/>
      <c r="F9" s="43"/>
      <c r="G9" s="43"/>
      <c r="H9" s="43"/>
      <c r="I9" s="43"/>
      <c r="J9" s="43"/>
      <c r="K9" s="48"/>
      <c r="L9" s="2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42.75" customHeight="1">
      <c r="A10" s="1"/>
      <c r="B10" s="16"/>
      <c r="C10" s="49" t="s">
        <v>24</v>
      </c>
      <c r="D10" s="50"/>
      <c r="E10" s="50"/>
      <c r="F10" s="50"/>
      <c r="G10" s="50"/>
      <c r="H10" s="50"/>
      <c r="I10" s="50"/>
      <c r="J10" s="50"/>
      <c r="K10" s="51"/>
      <c r="L10" s="2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30.0" customHeight="1">
      <c r="A11" s="1"/>
      <c r="B11" s="16"/>
      <c r="C11" s="52" t="s">
        <v>26</v>
      </c>
      <c r="D11" s="53" t="s">
        <v>27</v>
      </c>
      <c r="E11" s="55" t="s">
        <v>28</v>
      </c>
      <c r="F11" s="30"/>
      <c r="G11" s="57" t="s">
        <v>29</v>
      </c>
      <c r="H11" s="57" t="s">
        <v>30</v>
      </c>
      <c r="I11" s="58" t="s">
        <v>31</v>
      </c>
      <c r="J11" s="59" t="s">
        <v>32</v>
      </c>
      <c r="K11" s="60" t="s">
        <v>33</v>
      </c>
      <c r="L11" s="2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30.0" customHeight="1">
      <c r="A12" s="1"/>
      <c r="B12" s="16"/>
      <c r="C12" s="81"/>
      <c r="D12" s="84"/>
      <c r="E12" s="89" t="s">
        <v>35</v>
      </c>
      <c r="F12" s="91" t="s">
        <v>36</v>
      </c>
      <c r="G12" s="84"/>
      <c r="H12" s="84"/>
      <c r="I12" s="93"/>
      <c r="J12" s="84"/>
      <c r="K12" s="97"/>
      <c r="L12" s="2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30.0" customHeight="1">
      <c r="A13" s="1"/>
      <c r="B13" s="16"/>
      <c r="C13" s="100">
        <v>1.0</v>
      </c>
      <c r="D13" s="103"/>
      <c r="E13" s="103"/>
      <c r="F13" s="103"/>
      <c r="G13" s="103" t="s">
        <v>43</v>
      </c>
      <c r="H13" s="103"/>
      <c r="I13" s="103"/>
      <c r="J13" s="103"/>
      <c r="K13" s="107"/>
      <c r="L13" s="2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0" customHeight="1">
      <c r="A14" s="1"/>
      <c r="B14" s="16"/>
      <c r="C14" s="113"/>
      <c r="D14" s="95" t="s">
        <v>52</v>
      </c>
      <c r="E14" s="95" t="s">
        <v>46</v>
      </c>
      <c r="F14" s="86"/>
      <c r="G14" s="92" t="s">
        <v>48</v>
      </c>
      <c r="H14" s="95" t="s">
        <v>49</v>
      </c>
      <c r="I14" s="127">
        <f>MEMORIA!E8</f>
        <v>109.32</v>
      </c>
      <c r="J14" s="114">
        <f t="shared" ref="J14:J56" si="1">+O14</f>
        <v>26826</v>
      </c>
      <c r="K14" s="121">
        <f t="shared" ref="K14:K56" si="2">ROUND(+J14*I14,0)</f>
        <v>2932618</v>
      </c>
      <c r="L14" s="22"/>
      <c r="M14" s="1"/>
      <c r="N14" s="153">
        <v>20170.0</v>
      </c>
      <c r="O14" s="1">
        <f t="shared" ref="O14:O56" si="3">ROUND((N14*1.33),0)</f>
        <v>26826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0.0" customHeight="1">
      <c r="A15" s="1"/>
      <c r="B15" s="16"/>
      <c r="C15" s="113"/>
      <c r="D15" s="95" t="s">
        <v>115</v>
      </c>
      <c r="E15" s="95" t="s">
        <v>54</v>
      </c>
      <c r="F15" s="86"/>
      <c r="G15" s="92" t="s">
        <v>55</v>
      </c>
      <c r="H15" s="95" t="s">
        <v>57</v>
      </c>
      <c r="I15" s="127">
        <f>MEMORIA!E12</f>
        <v>120</v>
      </c>
      <c r="J15" s="114">
        <f t="shared" si="1"/>
        <v>25160</v>
      </c>
      <c r="K15" s="121">
        <f t="shared" si="2"/>
        <v>3019200</v>
      </c>
      <c r="L15" s="22"/>
      <c r="M15" s="1"/>
      <c r="N15" s="153">
        <v>18917.0</v>
      </c>
      <c r="O15" s="1">
        <f t="shared" si="3"/>
        <v>25160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0.0" customHeight="1">
      <c r="A16" s="1"/>
      <c r="B16" s="16"/>
      <c r="C16" s="113"/>
      <c r="D16" s="95" t="s">
        <v>139</v>
      </c>
      <c r="E16" s="95" t="s">
        <v>63</v>
      </c>
      <c r="F16" s="86"/>
      <c r="G16" s="92" t="s">
        <v>64</v>
      </c>
      <c r="H16" s="95" t="s">
        <v>49</v>
      </c>
      <c r="I16" s="127">
        <f>MEMORIA!E18</f>
        <v>109.32</v>
      </c>
      <c r="J16" s="114">
        <f t="shared" si="1"/>
        <v>108710</v>
      </c>
      <c r="K16" s="121">
        <f t="shared" si="2"/>
        <v>11884177</v>
      </c>
      <c r="L16" s="22"/>
      <c r="M16" s="1"/>
      <c r="N16" s="153">
        <v>81737.0</v>
      </c>
      <c r="O16" s="1">
        <f t="shared" si="3"/>
        <v>108710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6"/>
      <c r="C17" s="113"/>
      <c r="D17" s="95" t="s">
        <v>159</v>
      </c>
      <c r="E17" s="95" t="s">
        <v>66</v>
      </c>
      <c r="F17" s="86"/>
      <c r="G17" s="92" t="s">
        <v>67</v>
      </c>
      <c r="H17" s="95" t="s">
        <v>68</v>
      </c>
      <c r="I17" s="127">
        <f>MEMORIA!E21</f>
        <v>6</v>
      </c>
      <c r="J17" s="114">
        <f t="shared" si="1"/>
        <v>53296</v>
      </c>
      <c r="K17" s="121">
        <f t="shared" si="2"/>
        <v>319776</v>
      </c>
      <c r="L17" s="22"/>
      <c r="M17" s="1"/>
      <c r="N17" s="153">
        <v>40072.0</v>
      </c>
      <c r="O17" s="1">
        <f t="shared" si="3"/>
        <v>53296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6"/>
      <c r="C18" s="113"/>
      <c r="D18" s="95" t="s">
        <v>65</v>
      </c>
      <c r="E18" s="95" t="s">
        <v>72</v>
      </c>
      <c r="F18" s="86"/>
      <c r="G18" s="92" t="s">
        <v>74</v>
      </c>
      <c r="H18" s="95" t="s">
        <v>49</v>
      </c>
      <c r="I18" s="127">
        <f>MEMORIA!E30</f>
        <v>248.0635</v>
      </c>
      <c r="J18" s="114">
        <f t="shared" si="1"/>
        <v>26162</v>
      </c>
      <c r="K18" s="121">
        <f t="shared" si="2"/>
        <v>6489837</v>
      </c>
      <c r="L18" s="22"/>
      <c r="M18" s="1"/>
      <c r="N18" s="1">
        <v>19671.0</v>
      </c>
      <c r="O18" s="1">
        <f t="shared" si="3"/>
        <v>26162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6"/>
      <c r="C19" s="113"/>
      <c r="D19" s="95" t="s">
        <v>71</v>
      </c>
      <c r="E19" s="95" t="s">
        <v>79</v>
      </c>
      <c r="F19" s="86"/>
      <c r="G19" s="92" t="s">
        <v>80</v>
      </c>
      <c r="H19" s="95" t="s">
        <v>49</v>
      </c>
      <c r="I19" s="127">
        <f>MEMORIA!E39</f>
        <v>250.896</v>
      </c>
      <c r="J19" s="114">
        <f t="shared" si="1"/>
        <v>108374</v>
      </c>
      <c r="K19" s="121">
        <f t="shared" si="2"/>
        <v>27190603</v>
      </c>
      <c r="L19" s="22"/>
      <c r="M19" s="1"/>
      <c r="N19" s="153">
        <v>81484.0</v>
      </c>
      <c r="O19" s="1">
        <f t="shared" si="3"/>
        <v>108374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46.5" customHeight="1">
      <c r="A20" s="1"/>
      <c r="B20" s="16"/>
      <c r="C20" s="113"/>
      <c r="D20" s="95" t="s">
        <v>78</v>
      </c>
      <c r="E20" s="142">
        <v>12113.0</v>
      </c>
      <c r="F20" s="86"/>
      <c r="G20" s="145" t="s">
        <v>82</v>
      </c>
      <c r="H20" s="95" t="s">
        <v>83</v>
      </c>
      <c r="I20" s="127">
        <f>+MEMORIA!A42</f>
        <v>8</v>
      </c>
      <c r="J20" s="114">
        <f t="shared" si="1"/>
        <v>82238</v>
      </c>
      <c r="K20" s="121">
        <f t="shared" si="2"/>
        <v>657904</v>
      </c>
      <c r="L20" s="22"/>
      <c r="M20" s="1"/>
      <c r="N20" s="1">
        <v>61833.0</v>
      </c>
      <c r="O20" s="1">
        <f t="shared" si="3"/>
        <v>82238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46.5" customHeight="1">
      <c r="A21" s="1"/>
      <c r="B21" s="16"/>
      <c r="C21" s="113"/>
      <c r="D21" s="95" t="s">
        <v>81</v>
      </c>
      <c r="E21" s="147">
        <v>12.11</v>
      </c>
      <c r="F21" s="86"/>
      <c r="G21" s="145" t="s">
        <v>86</v>
      </c>
      <c r="H21" s="95" t="s">
        <v>83</v>
      </c>
      <c r="I21" s="127">
        <f>+MEMORIA!C42</f>
        <v>16</v>
      </c>
      <c r="J21" s="114">
        <f t="shared" si="1"/>
        <v>179472</v>
      </c>
      <c r="K21" s="121">
        <f t="shared" si="2"/>
        <v>2871552</v>
      </c>
      <c r="L21" s="22"/>
      <c r="M21" s="1"/>
      <c r="N21" s="1">
        <v>134941.0</v>
      </c>
      <c r="O21" s="1">
        <f t="shared" si="3"/>
        <v>179472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8.5" customHeight="1">
      <c r="A22" s="1"/>
      <c r="B22" s="16"/>
      <c r="C22" s="113"/>
      <c r="D22" s="95" t="s">
        <v>88</v>
      </c>
      <c r="E22" s="95" t="s">
        <v>89</v>
      </c>
      <c r="F22" s="86"/>
      <c r="G22" s="92" t="s">
        <v>90</v>
      </c>
      <c r="H22" s="95" t="s">
        <v>83</v>
      </c>
      <c r="I22" s="127">
        <f>MEMORIA!E47</f>
        <v>4</v>
      </c>
      <c r="J22" s="114">
        <f t="shared" si="1"/>
        <v>53536</v>
      </c>
      <c r="K22" s="121">
        <f t="shared" si="2"/>
        <v>214144</v>
      </c>
      <c r="L22" s="22"/>
      <c r="M22" s="1"/>
      <c r="N22" s="1">
        <v>40253.0</v>
      </c>
      <c r="O22" s="1">
        <f t="shared" si="3"/>
        <v>53536</v>
      </c>
      <c r="P22" s="1" t="s">
        <v>91</v>
      </c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6"/>
      <c r="C23" s="113"/>
      <c r="D23" s="95" t="s">
        <v>92</v>
      </c>
      <c r="E23" s="95" t="s">
        <v>93</v>
      </c>
      <c r="F23" s="86"/>
      <c r="G23" s="145" t="s">
        <v>94</v>
      </c>
      <c r="H23" s="95" t="s">
        <v>83</v>
      </c>
      <c r="I23" s="127">
        <f>MEMORIA!E53</f>
        <v>4</v>
      </c>
      <c r="J23" s="114">
        <f t="shared" si="1"/>
        <v>594046</v>
      </c>
      <c r="K23" s="121">
        <f t="shared" si="2"/>
        <v>2376184</v>
      </c>
      <c r="L23" s="22"/>
      <c r="M23" s="1"/>
      <c r="N23" s="1">
        <v>446651.0</v>
      </c>
      <c r="O23" s="1">
        <f t="shared" si="3"/>
        <v>594046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6"/>
      <c r="C24" s="113"/>
      <c r="D24" s="95" t="s">
        <v>95</v>
      </c>
      <c r="E24" s="95" t="s">
        <v>96</v>
      </c>
      <c r="F24" s="86"/>
      <c r="G24" s="145" t="s">
        <v>98</v>
      </c>
      <c r="H24" s="95" t="s">
        <v>83</v>
      </c>
      <c r="I24" s="127">
        <f>MEMORIA!E58</f>
        <v>1</v>
      </c>
      <c r="J24" s="114">
        <f t="shared" si="1"/>
        <v>344854</v>
      </c>
      <c r="K24" s="121">
        <f t="shared" si="2"/>
        <v>344854</v>
      </c>
      <c r="L24" s="22"/>
      <c r="M24" s="1"/>
      <c r="N24" s="1">
        <v>259289.0</v>
      </c>
      <c r="O24" s="1">
        <f t="shared" si="3"/>
        <v>344854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6"/>
      <c r="C25" s="113"/>
      <c r="D25" s="95" t="s">
        <v>100</v>
      </c>
      <c r="E25" s="95" t="s">
        <v>101</v>
      </c>
      <c r="F25" s="86"/>
      <c r="G25" s="145" t="s">
        <v>102</v>
      </c>
      <c r="H25" s="95" t="s">
        <v>83</v>
      </c>
      <c r="I25" s="127">
        <f>MEMORIA!E58</f>
        <v>1</v>
      </c>
      <c r="J25" s="114">
        <f t="shared" si="1"/>
        <v>372864</v>
      </c>
      <c r="K25" s="121">
        <f t="shared" si="2"/>
        <v>372864</v>
      </c>
      <c r="L25" s="22"/>
      <c r="M25" s="1"/>
      <c r="N25" s="1">
        <v>280349.0</v>
      </c>
      <c r="O25" s="1">
        <f t="shared" si="3"/>
        <v>372864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6"/>
      <c r="C26" s="113"/>
      <c r="D26" s="95" t="s">
        <v>104</v>
      </c>
      <c r="E26" s="95" t="s">
        <v>92</v>
      </c>
      <c r="F26" s="86"/>
      <c r="G26" s="92" t="s">
        <v>105</v>
      </c>
      <c r="H26" s="95" t="s">
        <v>49</v>
      </c>
      <c r="I26" s="127">
        <f>MEMORIA!E65</f>
        <v>33.7</v>
      </c>
      <c r="J26" s="114">
        <f t="shared" si="1"/>
        <v>17511</v>
      </c>
      <c r="K26" s="121">
        <f t="shared" si="2"/>
        <v>590121</v>
      </c>
      <c r="L26" s="22"/>
      <c r="M26" s="1"/>
      <c r="N26" s="1">
        <v>13166.0</v>
      </c>
      <c r="O26" s="1">
        <f t="shared" si="3"/>
        <v>17511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6"/>
      <c r="C27" s="113"/>
      <c r="D27" s="95" t="s">
        <v>107</v>
      </c>
      <c r="E27" s="95" t="s">
        <v>100</v>
      </c>
      <c r="F27" s="86"/>
      <c r="G27" s="92" t="s">
        <v>108</v>
      </c>
      <c r="H27" s="95" t="s">
        <v>49</v>
      </c>
      <c r="I27" s="127">
        <f>MEMORIA!E72</f>
        <v>33.6</v>
      </c>
      <c r="J27" s="114">
        <f t="shared" si="1"/>
        <v>18774</v>
      </c>
      <c r="K27" s="121">
        <f t="shared" si="2"/>
        <v>630806</v>
      </c>
      <c r="L27" s="22"/>
      <c r="M27" s="1"/>
      <c r="N27" s="153">
        <v>14116.0</v>
      </c>
      <c r="O27" s="1">
        <f t="shared" si="3"/>
        <v>18774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6"/>
      <c r="C28" s="113"/>
      <c r="D28" s="95" t="s">
        <v>113</v>
      </c>
      <c r="E28" s="95" t="s">
        <v>114</v>
      </c>
      <c r="F28" s="86"/>
      <c r="G28" s="92" t="s">
        <v>116</v>
      </c>
      <c r="H28" s="95" t="s">
        <v>49</v>
      </c>
      <c r="I28" s="127">
        <f>MEMORIA!E75</f>
        <v>2</v>
      </c>
      <c r="J28" s="114">
        <f t="shared" si="1"/>
        <v>34817</v>
      </c>
      <c r="K28" s="121">
        <f t="shared" si="2"/>
        <v>69634</v>
      </c>
      <c r="L28" s="22"/>
      <c r="M28" s="1"/>
      <c r="N28" s="153">
        <v>26178.0</v>
      </c>
      <c r="O28" s="1">
        <f t="shared" si="3"/>
        <v>34817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6"/>
      <c r="C29" s="113"/>
      <c r="D29" s="95" t="s">
        <v>114</v>
      </c>
      <c r="E29" s="95">
        <v>5.8</v>
      </c>
      <c r="F29" s="86"/>
      <c r="G29" s="92" t="s">
        <v>119</v>
      </c>
      <c r="H29" s="95" t="s">
        <v>49</v>
      </c>
      <c r="I29" s="127">
        <f>MEMORIA!E80</f>
        <v>0.9</v>
      </c>
      <c r="J29" s="114">
        <f t="shared" si="1"/>
        <v>220308</v>
      </c>
      <c r="K29" s="121">
        <f t="shared" si="2"/>
        <v>198277</v>
      </c>
      <c r="L29" s="22"/>
      <c r="M29" s="1"/>
      <c r="N29" s="1">
        <v>165645.0</v>
      </c>
      <c r="O29" s="1">
        <f t="shared" si="3"/>
        <v>220308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6"/>
      <c r="C30" s="113"/>
      <c r="D30" s="95" t="s">
        <v>127</v>
      </c>
      <c r="E30" s="95">
        <v>14.8</v>
      </c>
      <c r="F30" s="86"/>
      <c r="G30" s="92" t="s">
        <v>122</v>
      </c>
      <c r="H30" s="95" t="s">
        <v>49</v>
      </c>
      <c r="I30" s="127">
        <f>+MEMORIA!E87</f>
        <v>1.05</v>
      </c>
      <c r="J30" s="114">
        <f t="shared" si="1"/>
        <v>347053</v>
      </c>
      <c r="K30" s="121">
        <f t="shared" si="2"/>
        <v>364406</v>
      </c>
      <c r="L30" s="22"/>
      <c r="M30" s="1"/>
      <c r="N30" s="153">
        <v>260942.0</v>
      </c>
      <c r="O30" s="1">
        <f t="shared" si="3"/>
        <v>347053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6"/>
      <c r="C31" s="113"/>
      <c r="D31" s="95" t="s">
        <v>130</v>
      </c>
      <c r="E31" s="95" t="s">
        <v>128</v>
      </c>
      <c r="F31" s="86"/>
      <c r="G31" s="92" t="s">
        <v>129</v>
      </c>
      <c r="H31" s="95" t="s">
        <v>68</v>
      </c>
      <c r="I31" s="127">
        <f>MEMORIA!E90</f>
        <v>1.5</v>
      </c>
      <c r="J31" s="114">
        <f t="shared" si="1"/>
        <v>132699</v>
      </c>
      <c r="K31" s="121">
        <f t="shared" si="2"/>
        <v>199049</v>
      </c>
      <c r="L31" s="22"/>
      <c r="M31" s="1"/>
      <c r="N31" s="1">
        <v>99774.0</v>
      </c>
      <c r="O31" s="1">
        <f t="shared" si="3"/>
        <v>132699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6"/>
      <c r="C32" s="113"/>
      <c r="D32" s="95" t="s">
        <v>135</v>
      </c>
      <c r="E32" s="95" t="s">
        <v>131</v>
      </c>
      <c r="F32" s="86"/>
      <c r="G32" s="92" t="str">
        <f>MEMORIA!C91</f>
        <v>IMPERMEABILIZACIÓN INTEGRAL MORTERO SIKA</v>
      </c>
      <c r="H32" s="95" t="s">
        <v>49</v>
      </c>
      <c r="I32" s="127">
        <f>MEMORIA!E93</f>
        <v>251.0058</v>
      </c>
      <c r="J32" s="114">
        <f t="shared" si="1"/>
        <v>34790</v>
      </c>
      <c r="K32" s="121">
        <f t="shared" si="2"/>
        <v>8732492</v>
      </c>
      <c r="L32" s="22"/>
      <c r="M32" s="1"/>
      <c r="N32" s="1">
        <v>26158.0</v>
      </c>
      <c r="O32" s="1">
        <f t="shared" si="3"/>
        <v>34790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6"/>
      <c r="C33" s="113"/>
      <c r="D33" s="95" t="s">
        <v>140</v>
      </c>
      <c r="E33" s="95" t="s">
        <v>136</v>
      </c>
      <c r="F33" s="86"/>
      <c r="G33" s="92" t="s">
        <v>137</v>
      </c>
      <c r="H33" s="95" t="s">
        <v>49</v>
      </c>
      <c r="I33" s="127">
        <f>MEMORIA!E98</f>
        <v>430.4806616</v>
      </c>
      <c r="J33" s="114">
        <f t="shared" si="1"/>
        <v>19179</v>
      </c>
      <c r="K33" s="121">
        <f t="shared" si="2"/>
        <v>8256189</v>
      </c>
      <c r="L33" s="22"/>
      <c r="M33" s="1"/>
      <c r="N33" s="1">
        <v>14420.0</v>
      </c>
      <c r="O33" s="1">
        <f t="shared" si="3"/>
        <v>19179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6"/>
      <c r="C34" s="113"/>
      <c r="D34" s="95" t="s">
        <v>146</v>
      </c>
      <c r="E34" s="95" t="s">
        <v>141</v>
      </c>
      <c r="F34" s="86"/>
      <c r="G34" s="92" t="s">
        <v>142</v>
      </c>
      <c r="H34" s="95" t="s">
        <v>83</v>
      </c>
      <c r="I34" s="127">
        <f>MEMORIA!E104</f>
        <v>6</v>
      </c>
      <c r="J34" s="114">
        <f t="shared" si="1"/>
        <v>34700</v>
      </c>
      <c r="K34" s="121">
        <f t="shared" si="2"/>
        <v>208200</v>
      </c>
      <c r="L34" s="22"/>
      <c r="M34" s="1"/>
      <c r="N34" s="1">
        <v>26090.0</v>
      </c>
      <c r="O34" s="1">
        <f t="shared" si="3"/>
        <v>34700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6"/>
      <c r="C35" s="113"/>
      <c r="D35" s="95" t="s">
        <v>151</v>
      </c>
      <c r="E35" s="95" t="s">
        <v>144</v>
      </c>
      <c r="F35" s="86"/>
      <c r="G35" s="92" t="s">
        <v>145</v>
      </c>
      <c r="H35" s="95" t="s">
        <v>49</v>
      </c>
      <c r="I35" s="127">
        <f>+MEMORIA!E110</f>
        <v>9</v>
      </c>
      <c r="J35" s="114">
        <f t="shared" si="1"/>
        <v>24390</v>
      </c>
      <c r="K35" s="121">
        <f t="shared" si="2"/>
        <v>219510</v>
      </c>
      <c r="L35" s="22"/>
      <c r="M35" s="1"/>
      <c r="N35" s="1">
        <v>18338.0</v>
      </c>
      <c r="O35" s="1">
        <f t="shared" si="3"/>
        <v>24390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6"/>
      <c r="C36" s="113"/>
      <c r="D36" s="95" t="s">
        <v>161</v>
      </c>
      <c r="E36" s="95" t="s">
        <v>148</v>
      </c>
      <c r="F36" s="86"/>
      <c r="G36" s="92" t="s">
        <v>149</v>
      </c>
      <c r="H36" s="95" t="s">
        <v>83</v>
      </c>
      <c r="I36" s="127">
        <f>MEMORIA!E116</f>
        <v>5</v>
      </c>
      <c r="J36" s="114">
        <f t="shared" si="1"/>
        <v>322614</v>
      </c>
      <c r="K36" s="121">
        <f t="shared" si="2"/>
        <v>1613070</v>
      </c>
      <c r="L36" s="22"/>
      <c r="M36" s="1"/>
      <c r="N36" s="153">
        <v>242567.0</v>
      </c>
      <c r="O36" s="1">
        <f t="shared" si="3"/>
        <v>322614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6"/>
      <c r="C37" s="113"/>
      <c r="D37" s="95" t="s">
        <v>177</v>
      </c>
      <c r="E37" s="95" t="s">
        <v>152</v>
      </c>
      <c r="F37" s="86"/>
      <c r="G37" s="92" t="s">
        <v>154</v>
      </c>
      <c r="H37" s="95" t="s">
        <v>49</v>
      </c>
      <c r="I37" s="127">
        <f>MEMORIA!E124</f>
        <v>8.7</v>
      </c>
      <c r="J37" s="114">
        <f t="shared" si="1"/>
        <v>472912</v>
      </c>
      <c r="K37" s="121">
        <f t="shared" si="2"/>
        <v>4114334</v>
      </c>
      <c r="L37" s="22"/>
      <c r="M37" s="1"/>
      <c r="N37" s="1">
        <v>355573.0</v>
      </c>
      <c r="O37" s="1">
        <f t="shared" si="3"/>
        <v>472912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6"/>
      <c r="C38" s="113"/>
      <c r="D38" s="95" t="s">
        <v>234</v>
      </c>
      <c r="E38" s="95">
        <v>10.8</v>
      </c>
      <c r="F38" s="86"/>
      <c r="G38" s="92" t="s">
        <v>157</v>
      </c>
      <c r="H38" s="95" t="s">
        <v>49</v>
      </c>
      <c r="I38" s="127">
        <f>+MEMORIA!E130</f>
        <v>14.46</v>
      </c>
      <c r="J38" s="114">
        <f t="shared" si="1"/>
        <v>307187</v>
      </c>
      <c r="K38" s="121">
        <f t="shared" si="2"/>
        <v>4441924</v>
      </c>
      <c r="L38" s="22"/>
      <c r="M38" s="1"/>
      <c r="N38" s="1">
        <v>230968.0</v>
      </c>
      <c r="O38" s="1">
        <f t="shared" si="3"/>
        <v>307187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6"/>
      <c r="C39" s="113"/>
      <c r="D39" s="95" t="s">
        <v>235</v>
      </c>
      <c r="E39" s="95" t="s">
        <v>162</v>
      </c>
      <c r="F39" s="86"/>
      <c r="G39" s="92" t="s">
        <v>163</v>
      </c>
      <c r="H39" s="95" t="s">
        <v>49</v>
      </c>
      <c r="I39" s="127">
        <f>MEMORIA!E137</f>
        <v>33.75</v>
      </c>
      <c r="J39" s="114">
        <f t="shared" si="1"/>
        <v>148403</v>
      </c>
      <c r="K39" s="121">
        <f t="shared" si="2"/>
        <v>5008601</v>
      </c>
      <c r="L39" s="22"/>
      <c r="M39" s="1"/>
      <c r="N39" s="1">
        <v>111581.0</v>
      </c>
      <c r="O39" s="1">
        <f t="shared" si="3"/>
        <v>148403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6"/>
      <c r="C40" s="113"/>
      <c r="D40" s="95" t="s">
        <v>181</v>
      </c>
      <c r="E40" s="95" t="s">
        <v>168</v>
      </c>
      <c r="F40" s="86"/>
      <c r="G40" s="92" t="s">
        <v>170</v>
      </c>
      <c r="H40" s="95" t="s">
        <v>68</v>
      </c>
      <c r="I40" s="127">
        <f>MEMORIA!F140</f>
        <v>23.4</v>
      </c>
      <c r="J40" s="114">
        <f t="shared" si="1"/>
        <v>28132</v>
      </c>
      <c r="K40" s="121">
        <f t="shared" si="2"/>
        <v>658289</v>
      </c>
      <c r="L40" s="22"/>
      <c r="M40" s="1"/>
      <c r="N40" s="1">
        <v>21152.0</v>
      </c>
      <c r="O40" s="1">
        <f t="shared" si="3"/>
        <v>28132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28.5" customHeight="1">
      <c r="A41" s="1"/>
      <c r="B41" s="16"/>
      <c r="C41" s="113"/>
      <c r="D41" s="95" t="s">
        <v>236</v>
      </c>
      <c r="E41" s="95" t="s">
        <v>173</v>
      </c>
      <c r="F41" s="86"/>
      <c r="G41" s="92" t="s">
        <v>175</v>
      </c>
      <c r="H41" s="95" t="s">
        <v>68</v>
      </c>
      <c r="I41" s="127">
        <f>MEMORIA!F140</f>
        <v>23.4</v>
      </c>
      <c r="J41" s="114">
        <f t="shared" si="1"/>
        <v>9881</v>
      </c>
      <c r="K41" s="121">
        <f t="shared" si="2"/>
        <v>231215</v>
      </c>
      <c r="L41" s="22"/>
      <c r="M41" s="1"/>
      <c r="N41" s="153">
        <v>7429.0</v>
      </c>
      <c r="O41" s="1">
        <f t="shared" si="3"/>
        <v>9881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6"/>
      <c r="C42" s="113"/>
      <c r="D42" s="95" t="s">
        <v>239</v>
      </c>
      <c r="E42" s="95" t="s">
        <v>179</v>
      </c>
      <c r="F42" s="86"/>
      <c r="G42" s="92" t="s">
        <v>180</v>
      </c>
      <c r="H42" s="95" t="s">
        <v>49</v>
      </c>
      <c r="I42" s="127">
        <f>MEMORIA!E148</f>
        <v>33.6</v>
      </c>
      <c r="J42" s="114">
        <f t="shared" si="1"/>
        <v>121660</v>
      </c>
      <c r="K42" s="121">
        <f t="shared" si="2"/>
        <v>4087776</v>
      </c>
      <c r="L42" s="22"/>
      <c r="M42" s="1"/>
      <c r="N42" s="1">
        <v>91474.0</v>
      </c>
      <c r="O42" s="1">
        <f t="shared" si="3"/>
        <v>121660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6"/>
      <c r="C43" s="113"/>
      <c r="D43" s="95" t="s">
        <v>183</v>
      </c>
      <c r="E43" s="142"/>
      <c r="F43" s="86" t="s">
        <v>4</v>
      </c>
      <c r="G43" s="230" t="s">
        <v>240</v>
      </c>
      <c r="H43" s="95" t="s">
        <v>49</v>
      </c>
      <c r="I43" s="127">
        <f>MEMORIA!E155</f>
        <v>36.45</v>
      </c>
      <c r="J43" s="114">
        <f t="shared" si="1"/>
        <v>85832</v>
      </c>
      <c r="K43" s="121">
        <f t="shared" si="2"/>
        <v>3128576</v>
      </c>
      <c r="L43" s="22"/>
      <c r="M43" s="1"/>
      <c r="N43" s="1">
        <v>64535.0</v>
      </c>
      <c r="O43" s="1">
        <f t="shared" si="3"/>
        <v>85832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6"/>
      <c r="C44" s="113"/>
      <c r="D44" s="95" t="s">
        <v>189</v>
      </c>
      <c r="E44" s="95" t="s">
        <v>184</v>
      </c>
      <c r="F44" s="86"/>
      <c r="G44" s="92" t="s">
        <v>186</v>
      </c>
      <c r="H44" s="95" t="s">
        <v>49</v>
      </c>
      <c r="I44" s="127">
        <f>MEMORIA!E161</f>
        <v>4.875</v>
      </c>
      <c r="J44" s="114">
        <f t="shared" si="1"/>
        <v>296123</v>
      </c>
      <c r="K44" s="121">
        <f t="shared" si="2"/>
        <v>1443600</v>
      </c>
      <c r="L44" s="22"/>
      <c r="M44" s="1"/>
      <c r="N44" s="1">
        <v>222649.0</v>
      </c>
      <c r="O44" s="1">
        <f t="shared" si="3"/>
        <v>296123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6"/>
      <c r="C45" s="113"/>
      <c r="D45" s="95" t="s">
        <v>89</v>
      </c>
      <c r="E45" s="95" t="s">
        <v>190</v>
      </c>
      <c r="F45" s="86"/>
      <c r="G45" s="92" t="s">
        <v>191</v>
      </c>
      <c r="H45" s="95" t="s">
        <v>49</v>
      </c>
      <c r="I45" s="127">
        <f>MEMORIA!E173</f>
        <v>32.14</v>
      </c>
      <c r="J45" s="114">
        <f t="shared" si="1"/>
        <v>165879</v>
      </c>
      <c r="K45" s="121">
        <f t="shared" si="2"/>
        <v>5331351</v>
      </c>
      <c r="L45" s="22"/>
      <c r="M45" s="1"/>
      <c r="N45" s="1">
        <v>124721.0</v>
      </c>
      <c r="O45" s="1">
        <f t="shared" si="3"/>
        <v>165879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6"/>
      <c r="C46" s="113"/>
      <c r="D46" s="95" t="s">
        <v>195</v>
      </c>
      <c r="E46" s="95" t="s">
        <v>193</v>
      </c>
      <c r="F46" s="86"/>
      <c r="G46" s="92" t="s">
        <v>194</v>
      </c>
      <c r="H46" s="95" t="s">
        <v>49</v>
      </c>
      <c r="I46" s="127">
        <f>MEMORIA!E177</f>
        <v>0.49</v>
      </c>
      <c r="J46" s="114">
        <f t="shared" si="1"/>
        <v>127562</v>
      </c>
      <c r="K46" s="121">
        <f t="shared" si="2"/>
        <v>62505</v>
      </c>
      <c r="L46" s="22"/>
      <c r="M46" s="1"/>
      <c r="N46" s="1">
        <v>95911.0</v>
      </c>
      <c r="O46" s="1">
        <f t="shared" si="3"/>
        <v>127562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6"/>
      <c r="C47" s="113"/>
      <c r="D47" s="95" t="s">
        <v>198</v>
      </c>
      <c r="E47" s="95" t="s">
        <v>196</v>
      </c>
      <c r="F47" s="86"/>
      <c r="G47" s="92" t="s">
        <v>197</v>
      </c>
      <c r="H47" s="95" t="s">
        <v>49</v>
      </c>
      <c r="I47" s="127">
        <f>MEMORIA!I218</f>
        <v>836.686</v>
      </c>
      <c r="J47" s="114">
        <f t="shared" si="1"/>
        <v>24338</v>
      </c>
      <c r="K47" s="121">
        <f t="shared" si="2"/>
        <v>20363264</v>
      </c>
      <c r="L47" s="22"/>
      <c r="M47" s="1"/>
      <c r="N47" s="1">
        <v>18299.0</v>
      </c>
      <c r="O47" s="1">
        <f t="shared" si="3"/>
        <v>24338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6"/>
      <c r="C48" s="113"/>
      <c r="D48" s="95" t="s">
        <v>46</v>
      </c>
      <c r="E48" s="95" t="s">
        <v>199</v>
      </c>
      <c r="F48" s="86"/>
      <c r="G48" s="92" t="s">
        <v>200</v>
      </c>
      <c r="H48" s="95" t="s">
        <v>68</v>
      </c>
      <c r="I48" s="127">
        <f>MEMORIA!E221</f>
        <v>14</v>
      </c>
      <c r="J48" s="114">
        <f t="shared" si="1"/>
        <v>7393</v>
      </c>
      <c r="K48" s="121">
        <f t="shared" si="2"/>
        <v>103502</v>
      </c>
      <c r="L48" s="22"/>
      <c r="M48" s="1"/>
      <c r="N48" s="1">
        <v>5559.0</v>
      </c>
      <c r="O48" s="1">
        <f t="shared" si="3"/>
        <v>7393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51.75" customHeight="1">
      <c r="A49" s="1"/>
      <c r="B49" s="16"/>
      <c r="C49" s="113"/>
      <c r="D49" s="95" t="s">
        <v>204</v>
      </c>
      <c r="E49" s="95" t="s">
        <v>202</v>
      </c>
      <c r="F49" s="86"/>
      <c r="G49" s="145" t="s">
        <v>203</v>
      </c>
      <c r="H49" s="95" t="s">
        <v>83</v>
      </c>
      <c r="I49" s="127">
        <f>MEMORIA!B232</f>
        <v>14</v>
      </c>
      <c r="J49" s="114">
        <f t="shared" si="1"/>
        <v>253413</v>
      </c>
      <c r="K49" s="121">
        <f t="shared" si="2"/>
        <v>3547782</v>
      </c>
      <c r="L49" s="22"/>
      <c r="M49" s="1"/>
      <c r="N49" s="246">
        <v>190536.0</v>
      </c>
      <c r="O49" s="1">
        <f t="shared" si="3"/>
        <v>253413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6"/>
      <c r="C50" s="113"/>
      <c r="D50" s="95" t="s">
        <v>207</v>
      </c>
      <c r="E50" s="95" t="s">
        <v>205</v>
      </c>
      <c r="F50" s="86"/>
      <c r="G50" s="145" t="s">
        <v>206</v>
      </c>
      <c r="H50" s="95" t="s">
        <v>68</v>
      </c>
      <c r="I50" s="127">
        <f>MEMORIA!E284</f>
        <v>67.4</v>
      </c>
      <c r="J50" s="114">
        <f t="shared" si="1"/>
        <v>6758</v>
      </c>
      <c r="K50" s="121">
        <f t="shared" si="2"/>
        <v>455489</v>
      </c>
      <c r="L50" s="22"/>
      <c r="M50" s="1"/>
      <c r="N50" s="1">
        <v>5081.0</v>
      </c>
      <c r="O50" s="1">
        <f t="shared" si="3"/>
        <v>6758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6"/>
      <c r="C51" s="113"/>
      <c r="D51" s="95" t="s">
        <v>141</v>
      </c>
      <c r="E51" s="95" t="s">
        <v>208</v>
      </c>
      <c r="F51" s="86"/>
      <c r="G51" s="145" t="s">
        <v>209</v>
      </c>
      <c r="H51" s="95" t="s">
        <v>49</v>
      </c>
      <c r="I51" s="127">
        <f>MEMORIA!E276</f>
        <v>301.52</v>
      </c>
      <c r="J51" s="114">
        <f t="shared" si="1"/>
        <v>33379</v>
      </c>
      <c r="K51" s="121">
        <f t="shared" si="2"/>
        <v>10064436</v>
      </c>
      <c r="L51" s="22"/>
      <c r="M51" s="1"/>
      <c r="N51" s="153">
        <v>25097.0</v>
      </c>
      <c r="O51" s="1">
        <f t="shared" si="3"/>
        <v>33379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6"/>
      <c r="C52" s="113"/>
      <c r="D52" s="95" t="s">
        <v>144</v>
      </c>
      <c r="E52" s="95" t="s">
        <v>210</v>
      </c>
      <c r="F52" s="86"/>
      <c r="G52" s="145" t="s">
        <v>211</v>
      </c>
      <c r="H52" s="95" t="s">
        <v>49</v>
      </c>
      <c r="I52" s="127">
        <f>MEMORIA!E293</f>
        <v>65.14</v>
      </c>
      <c r="J52" s="114">
        <f t="shared" si="1"/>
        <v>37679</v>
      </c>
      <c r="K52" s="121">
        <f t="shared" si="2"/>
        <v>2454410</v>
      </c>
      <c r="L52" s="22"/>
      <c r="M52" s="1"/>
      <c r="N52" s="1">
        <v>28330.0</v>
      </c>
      <c r="O52" s="1">
        <f t="shared" si="3"/>
        <v>37679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6"/>
      <c r="C53" s="113"/>
      <c r="D53" s="95" t="s">
        <v>259</v>
      </c>
      <c r="E53" s="95"/>
      <c r="F53" s="86" t="s">
        <v>260</v>
      </c>
      <c r="G53" s="145" t="s">
        <v>212</v>
      </c>
      <c r="H53" s="95" t="s">
        <v>83</v>
      </c>
      <c r="I53" s="127">
        <f>+MEMORIA!C299</f>
        <v>4</v>
      </c>
      <c r="J53" s="114">
        <f t="shared" si="1"/>
        <v>546630</v>
      </c>
      <c r="K53" s="121">
        <f t="shared" si="2"/>
        <v>2186520</v>
      </c>
      <c r="L53" s="22"/>
      <c r="M53" s="1"/>
      <c r="N53" s="1">
        <v>411000.0</v>
      </c>
      <c r="O53" s="1">
        <f t="shared" si="3"/>
        <v>546630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6"/>
      <c r="C54" s="113"/>
      <c r="D54" s="95" t="s">
        <v>215</v>
      </c>
      <c r="E54" s="95" t="s">
        <v>177</v>
      </c>
      <c r="F54" s="86"/>
      <c r="G54" s="145" t="s">
        <v>214</v>
      </c>
      <c r="H54" s="95" t="s">
        <v>49</v>
      </c>
      <c r="I54" s="127">
        <f>MEMORIA!E302</f>
        <v>7.5</v>
      </c>
      <c r="J54" s="114">
        <f t="shared" si="1"/>
        <v>135035</v>
      </c>
      <c r="K54" s="121">
        <f t="shared" si="2"/>
        <v>1012763</v>
      </c>
      <c r="L54" s="22"/>
      <c r="M54" s="1"/>
      <c r="N54" s="153">
        <v>101530.0</v>
      </c>
      <c r="O54" s="1">
        <f t="shared" si="3"/>
        <v>135035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6"/>
      <c r="C55" s="113"/>
      <c r="D55" s="95" t="s">
        <v>219</v>
      </c>
      <c r="E55" s="95" t="s">
        <v>216</v>
      </c>
      <c r="F55" s="86"/>
      <c r="G55" s="145" t="s">
        <v>217</v>
      </c>
      <c r="H55" s="95" t="s">
        <v>57</v>
      </c>
      <c r="I55" s="127">
        <f>MEMORIA!E307</f>
        <v>22.5</v>
      </c>
      <c r="J55" s="114">
        <f t="shared" si="1"/>
        <v>15767</v>
      </c>
      <c r="K55" s="121">
        <f t="shared" si="2"/>
        <v>354758</v>
      </c>
      <c r="L55" s="22"/>
      <c r="M55" s="1"/>
      <c r="N55" s="1">
        <v>11855.0</v>
      </c>
      <c r="O55" s="1">
        <f t="shared" si="3"/>
        <v>15767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6"/>
      <c r="C56" s="262"/>
      <c r="D56" s="263" t="s">
        <v>263</v>
      </c>
      <c r="E56" s="263" t="s">
        <v>220</v>
      </c>
      <c r="F56" s="264"/>
      <c r="G56" s="265" t="s">
        <v>221</v>
      </c>
      <c r="H56" s="263" t="s">
        <v>49</v>
      </c>
      <c r="I56" s="266">
        <f>MEMORIA!E311</f>
        <v>7.5</v>
      </c>
      <c r="J56" s="267">
        <f t="shared" si="1"/>
        <v>159125</v>
      </c>
      <c r="K56" s="268">
        <f t="shared" si="2"/>
        <v>1193438</v>
      </c>
      <c r="L56" s="22"/>
      <c r="M56" s="1"/>
      <c r="N56" s="1">
        <v>119643.0</v>
      </c>
      <c r="O56" s="1">
        <f t="shared" si="3"/>
        <v>159125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6"/>
      <c r="C57" s="269" t="s">
        <v>225</v>
      </c>
      <c r="D57" s="50"/>
      <c r="E57" s="50"/>
      <c r="F57" s="50"/>
      <c r="G57" s="50"/>
      <c r="H57" s="50"/>
      <c r="I57" s="50"/>
      <c r="J57" s="270"/>
      <c r="K57" s="271">
        <f>SUM(K14:K56)</f>
        <v>150000000</v>
      </c>
      <c r="L57" s="22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16"/>
      <c r="C58" s="197"/>
      <c r="D58" s="197"/>
      <c r="E58" s="197"/>
      <c r="F58" s="197"/>
      <c r="G58" s="197"/>
      <c r="H58" s="197"/>
      <c r="I58" s="197"/>
      <c r="J58" s="197"/>
      <c r="K58" s="198"/>
      <c r="L58" s="22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6"/>
      <c r="C59" s="1"/>
      <c r="D59" s="199"/>
      <c r="E59" s="199"/>
      <c r="F59" s="199"/>
      <c r="G59" s="200" t="s">
        <v>227</v>
      </c>
      <c r="H59" s="272"/>
      <c r="I59" s="273"/>
      <c r="J59" s="203"/>
      <c r="K59" s="204">
        <f>K57</f>
        <v>150000000</v>
      </c>
      <c r="L59" s="22"/>
      <c r="M59" s="1"/>
      <c r="N59" s="123">
        <f>+K59/(1.33)</f>
        <v>112781954.9</v>
      </c>
      <c r="O59" s="123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6"/>
      <c r="C60" s="1"/>
      <c r="D60" s="205"/>
      <c r="E60" s="1"/>
      <c r="F60" s="1"/>
      <c r="G60" s="274" t="s">
        <v>267</v>
      </c>
      <c r="H60" s="275"/>
      <c r="I60" s="275"/>
      <c r="J60" s="276">
        <v>0.33</v>
      </c>
      <c r="K60" s="208"/>
      <c r="L60" s="22"/>
      <c r="M60" s="1"/>
      <c r="N60" s="277">
        <f>+K59-(K59/1.33)</f>
        <v>37218045.11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6"/>
      <c r="C61" s="1"/>
      <c r="D61" s="205"/>
      <c r="E61" s="1"/>
      <c r="F61" s="212"/>
      <c r="G61" s="209" t="s">
        <v>231</v>
      </c>
      <c r="H61" s="201"/>
      <c r="I61" s="202"/>
      <c r="J61" s="210"/>
      <c r="K61" s="204"/>
      <c r="L61" s="22"/>
      <c r="M61" s="1"/>
      <c r="N61" s="123">
        <f>+N60+N59</f>
        <v>150000000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6"/>
      <c r="C62" s="1"/>
      <c r="D62" s="205"/>
      <c r="E62" s="1"/>
      <c r="F62" s="1"/>
      <c r="G62" s="213" t="s">
        <v>232</v>
      </c>
      <c r="H62" s="216"/>
      <c r="I62" s="217"/>
      <c r="J62" s="219"/>
      <c r="K62" s="196">
        <f>SUM(K59:K61)</f>
        <v>150000000</v>
      </c>
      <c r="L62" s="2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6"/>
      <c r="C63" s="1"/>
      <c r="D63" s="205"/>
      <c r="E63" s="205"/>
      <c r="F63" s="205"/>
      <c r="G63" s="1"/>
      <c r="H63" s="1"/>
      <c r="I63" s="220"/>
      <c r="J63" s="221"/>
      <c r="K63" s="222"/>
      <c r="L63" s="2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6"/>
      <c r="C64" s="223"/>
      <c r="D64" s="224"/>
      <c r="E64" s="29"/>
      <c r="F64" s="29"/>
      <c r="G64" s="29"/>
      <c r="H64" s="29"/>
      <c r="I64" s="29"/>
      <c r="J64" s="29"/>
      <c r="K64" s="225"/>
      <c r="L64" s="226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46.5" customHeight="1">
      <c r="A65" s="1"/>
      <c r="B65" s="16"/>
      <c r="C65" s="228" t="s">
        <v>269</v>
      </c>
      <c r="D65" s="43"/>
      <c r="E65" s="43"/>
      <c r="F65" s="43"/>
      <c r="G65" s="44"/>
      <c r="H65" s="229" t="s">
        <v>29</v>
      </c>
      <c r="I65" s="231"/>
      <c r="J65" s="232"/>
      <c r="K65" s="233" t="s">
        <v>242</v>
      </c>
      <c r="L65" s="234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2.25" customHeight="1">
      <c r="A66" s="1"/>
      <c r="B66" s="16"/>
      <c r="C66" s="228" t="s">
        <v>270</v>
      </c>
      <c r="D66" s="43"/>
      <c r="E66" s="43"/>
      <c r="F66" s="43"/>
      <c r="G66" s="44"/>
      <c r="H66" s="235" t="s">
        <v>245</v>
      </c>
      <c r="I66" s="44"/>
      <c r="J66" s="236" t="s">
        <v>247</v>
      </c>
      <c r="K66" s="279">
        <v>0.27</v>
      </c>
      <c r="L66" s="234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6"/>
      <c r="C67" s="228" t="s">
        <v>271</v>
      </c>
      <c r="D67" s="43"/>
      <c r="E67" s="43"/>
      <c r="F67" s="43"/>
      <c r="G67" s="44"/>
      <c r="H67" s="238" t="s">
        <v>250</v>
      </c>
      <c r="I67" s="44"/>
      <c r="J67" s="236" t="s">
        <v>251</v>
      </c>
      <c r="K67" s="279">
        <v>0.01</v>
      </c>
      <c r="L67" s="234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58.5" customHeight="1">
      <c r="A68" s="1"/>
      <c r="B68" s="16"/>
      <c r="C68" s="240"/>
      <c r="D68" s="37"/>
      <c r="E68" s="37"/>
      <c r="F68" s="37"/>
      <c r="G68" s="178"/>
      <c r="H68" s="241" t="s">
        <v>252</v>
      </c>
      <c r="I68" s="44"/>
      <c r="J68" s="236" t="s">
        <v>253</v>
      </c>
      <c r="K68" s="279">
        <v>0.05</v>
      </c>
      <c r="L68" s="22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9.0" customHeight="1">
      <c r="A69" s="1"/>
      <c r="B69" s="16"/>
      <c r="C69" s="243"/>
      <c r="G69" s="245"/>
      <c r="H69" s="235" t="s">
        <v>254</v>
      </c>
      <c r="I69" s="44"/>
      <c r="J69" s="236" t="s">
        <v>255</v>
      </c>
      <c r="K69" s="279">
        <f>SUM(K66:K68)</f>
        <v>0.33</v>
      </c>
      <c r="L69" s="22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66.0" customHeight="1">
      <c r="A70" s="1"/>
      <c r="B70" s="16"/>
      <c r="C70" s="280"/>
      <c r="D70" s="249"/>
      <c r="E70" s="249"/>
      <c r="F70" s="249"/>
      <c r="G70" s="250"/>
      <c r="H70" s="251"/>
      <c r="I70" s="63"/>
      <c r="J70" s="63"/>
      <c r="K70" s="252"/>
      <c r="L70" s="22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254"/>
      <c r="C71" s="256"/>
      <c r="D71" s="256"/>
      <c r="E71" s="257"/>
      <c r="F71" s="256"/>
      <c r="G71" s="258"/>
      <c r="H71" s="256"/>
      <c r="I71" s="256"/>
      <c r="J71" s="256"/>
      <c r="K71" s="256"/>
      <c r="L71" s="259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"/>
      <c r="C72" s="1"/>
      <c r="D72" s="1"/>
      <c r="E72" s="20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1"/>
      <c r="D73" s="1"/>
      <c r="E73" s="20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/>
      <c r="C74" s="1"/>
      <c r="D74" s="1"/>
      <c r="E74" s="20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"/>
      <c r="C75" s="1"/>
      <c r="D75" s="1"/>
      <c r="E75" s="20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1"/>
      <c r="D76" s="1"/>
      <c r="E76" s="20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1"/>
      <c r="D77" s="1"/>
      <c r="E77" s="20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1"/>
      <c r="E78" s="20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1"/>
      <c r="D79" s="1"/>
      <c r="E79" s="20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1"/>
      <c r="D80" s="1"/>
      <c r="E80" s="20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1"/>
      <c r="D81" s="1"/>
      <c r="E81" s="20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1"/>
      <c r="D82" s="1"/>
      <c r="E82" s="20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1"/>
      <c r="E83" s="20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1"/>
      <c r="E84" s="20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1"/>
      <c r="D85" s="1"/>
      <c r="E85" s="20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1"/>
      <c r="D86" s="1"/>
      <c r="E86" s="20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1"/>
      <c r="D87" s="1"/>
      <c r="E87" s="20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1"/>
      <c r="E88" s="20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1"/>
      <c r="E89" s="20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1"/>
      <c r="E90" s="20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1"/>
      <c r="E91" s="20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1"/>
      <c r="E92" s="20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1"/>
      <c r="E93" s="20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1"/>
      <c r="E94" s="20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1"/>
      <c r="E95" s="20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1"/>
      <c r="E96" s="20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1"/>
      <c r="E97" s="20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20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1"/>
      <c r="E99" s="20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1"/>
      <c r="E100" s="20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1"/>
      <c r="E101" s="20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1"/>
      <c r="E102" s="20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1"/>
      <c r="E103" s="20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1"/>
      <c r="E104" s="20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1"/>
      <c r="E105" s="20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20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20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20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20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20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20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20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20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20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20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20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20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20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20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20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20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20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20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20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20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20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20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20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20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20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20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20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20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20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20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20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20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20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20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20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20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20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20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20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20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20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20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20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20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20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20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205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205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205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205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205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205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205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205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205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205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205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205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205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205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205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205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205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205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205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205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205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205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205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205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205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205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205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205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205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205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205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205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205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205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205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205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205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205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205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205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205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205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205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205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205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205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205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205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205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205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205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205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205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205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205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205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205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205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205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205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205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205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205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205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205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205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205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205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205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205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205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205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205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205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205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205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205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205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205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205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205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205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205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205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205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205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205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205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205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205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205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205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205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205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205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205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205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205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205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205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205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205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205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205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205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205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205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205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205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205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205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205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205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205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205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205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205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205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205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205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205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205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205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205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205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205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205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205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205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205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205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205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205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205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205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205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205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205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205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205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205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205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205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205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205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205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205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205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205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205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205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205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205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205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205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205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205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205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205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205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20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205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205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205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205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205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205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205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205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205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205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205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205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205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205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205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205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205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205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205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205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205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205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205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205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205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205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205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205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205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205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205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205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205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205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205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205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205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205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205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205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205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205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205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205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205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205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205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205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205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205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205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205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205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205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205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205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205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205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205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205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205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205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205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205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205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205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205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205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205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205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205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205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205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205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205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205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205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205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205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205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205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205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205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205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205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205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205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205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205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205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205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205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205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205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205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205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205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205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205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205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205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205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205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205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205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205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205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205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205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205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205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205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205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205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205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205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205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205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205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205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205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205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205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205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205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205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205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205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205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205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205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205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205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205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205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205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205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205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205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205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205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205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205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205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205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205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205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205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205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205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205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205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205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205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205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205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205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205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205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205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205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205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205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205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205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205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205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205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205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205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205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205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205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205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205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205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205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205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205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205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205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205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205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205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205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205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205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205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205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205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205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205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205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205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205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205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205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205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205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205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205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205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205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205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205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205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205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205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205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205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205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205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205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205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205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205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205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205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205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205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205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205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205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205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205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205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205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205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205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205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205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205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205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205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205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205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205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205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205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205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205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205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205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205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205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205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205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205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205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205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205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205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205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205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205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205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205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205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205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205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205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205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205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205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205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205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205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205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205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205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205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205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205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205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205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205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205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205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205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205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205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205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205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205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205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205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205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205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205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205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205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205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205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205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205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205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205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20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205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205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205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205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205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205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205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205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205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205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205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205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205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205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205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205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205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205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205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205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205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205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205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205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205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205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205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205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205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205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205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205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205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205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205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205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205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205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205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205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205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205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205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205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205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205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205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205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205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205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205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205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205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205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205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205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205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205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205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205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205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205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205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205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205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205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205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205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205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205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205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205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205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205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205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205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205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205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205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205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205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205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205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205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205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205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205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205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205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205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205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205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205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205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205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205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205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205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205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205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205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205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205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205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205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205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205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205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205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205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205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205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205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205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205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205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205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205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205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205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205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205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205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205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205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205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205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205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205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205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205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205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205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205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205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205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205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205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205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205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205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205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205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205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205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205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205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205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205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205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205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205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205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205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205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205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205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205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205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205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205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205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205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205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205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205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205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205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205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205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205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205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205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205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205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205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205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205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205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205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205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205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205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205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205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205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205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205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205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205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205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205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205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205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205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205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205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205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205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205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205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205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205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205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205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205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205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205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205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205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205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205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205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205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205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205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205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205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205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205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205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205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205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205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205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205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205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205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205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205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205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205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205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205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205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205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205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205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205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205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205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205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205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205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205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205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205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205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205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205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205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205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205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205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205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205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205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205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205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205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205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205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205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205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205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205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205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205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205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205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205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205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205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205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205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205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205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205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205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205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205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205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205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205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205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205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205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205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205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205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205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205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205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205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205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205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205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205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205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205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205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205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205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205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205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205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205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205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205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205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205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205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205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205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205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205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205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205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205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205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205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205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205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205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205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205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205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205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205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205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205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205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205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205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205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205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205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205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205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205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205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205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205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205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205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205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205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205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205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205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205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205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205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205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205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205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205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205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205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205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205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205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205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205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205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205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205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205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205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205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205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205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205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205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205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205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205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205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205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205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205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205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205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205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205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205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205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205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1"/>
      <c r="E999" s="205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1"/>
      <c r="E1000" s="205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9">
    <mergeCell ref="B1:G1"/>
    <mergeCell ref="B2:E2"/>
    <mergeCell ref="B4:L4"/>
    <mergeCell ref="C5:K5"/>
    <mergeCell ref="C6:K6"/>
    <mergeCell ref="C7:K8"/>
    <mergeCell ref="C9:K9"/>
    <mergeCell ref="J11:J12"/>
    <mergeCell ref="K11:K12"/>
    <mergeCell ref="C10:K10"/>
    <mergeCell ref="C11:C12"/>
    <mergeCell ref="D11:D12"/>
    <mergeCell ref="E11:F11"/>
    <mergeCell ref="G11:G12"/>
    <mergeCell ref="H11:H12"/>
    <mergeCell ref="I11:I12"/>
    <mergeCell ref="C67:G67"/>
    <mergeCell ref="C68:G69"/>
    <mergeCell ref="H68:I68"/>
    <mergeCell ref="H69:I69"/>
    <mergeCell ref="C70:G70"/>
    <mergeCell ref="H70:K70"/>
    <mergeCell ref="C57:J57"/>
    <mergeCell ref="D64:K64"/>
    <mergeCell ref="C65:G65"/>
    <mergeCell ref="H65:J65"/>
    <mergeCell ref="C66:G66"/>
    <mergeCell ref="H66:I66"/>
    <mergeCell ref="H67:I67"/>
  </mergeCells>
  <printOptions/>
  <pageMargins bottom="0.15748031496062992" footer="0.0" header="0.0" left="0.9" right="0.11811023622047245" top="0.15748031496062992"/>
  <pageSetup scale="37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71"/>
    <col customWidth="1" min="3" max="3" width="12.57"/>
    <col customWidth="1" min="4" max="5" width="10.71"/>
    <col customWidth="1" min="6" max="6" width="11.43"/>
    <col customWidth="1" min="7" max="9" width="10.71"/>
    <col customWidth="1" min="10" max="10" width="17.29"/>
    <col customWidth="1" min="11" max="26" width="10.71"/>
  </cols>
  <sheetData>
    <row r="1">
      <c r="A1" s="3"/>
      <c r="B1" s="3"/>
      <c r="C1" s="3"/>
      <c r="D1" s="3"/>
      <c r="E1" s="3"/>
      <c r="F1" s="3"/>
      <c r="G1" s="3"/>
      <c r="H1" s="3"/>
    </row>
    <row r="2">
      <c r="A2" s="3"/>
      <c r="B2" s="3"/>
      <c r="C2" s="3"/>
      <c r="D2" s="3"/>
      <c r="E2" s="3"/>
      <c r="F2" s="3"/>
      <c r="G2" s="3"/>
      <c r="H2" s="3"/>
    </row>
    <row r="3" ht="63.0" customHeight="1">
      <c r="A3" s="4"/>
      <c r="B3" s="4"/>
      <c r="C3" s="6" t="s">
        <v>2</v>
      </c>
      <c r="G3" s="7"/>
    </row>
    <row r="4">
      <c r="A4" s="8"/>
      <c r="B4" s="10"/>
      <c r="C4" s="12"/>
    </row>
    <row r="5" ht="36.75" customHeight="1">
      <c r="A5" s="14" t="s">
        <v>3</v>
      </c>
      <c r="B5" s="14" t="s">
        <v>4</v>
      </c>
      <c r="C5" s="15" t="s">
        <v>5</v>
      </c>
      <c r="H5" s="8"/>
    </row>
    <row r="6">
      <c r="A6" s="8"/>
      <c r="B6" s="8"/>
      <c r="C6" s="15" t="s">
        <v>6</v>
      </c>
      <c r="D6" s="15" t="s">
        <v>8</v>
      </c>
      <c r="G6" s="15" t="s">
        <v>9</v>
      </c>
    </row>
    <row r="7">
      <c r="A7" s="8"/>
      <c r="B7" s="8"/>
      <c r="C7" s="15" t="s">
        <v>10</v>
      </c>
      <c r="D7" s="19"/>
      <c r="E7" s="21" t="s">
        <v>11</v>
      </c>
      <c r="F7" s="19"/>
      <c r="G7" s="15" t="s">
        <v>12</v>
      </c>
      <c r="H7" s="8"/>
    </row>
    <row r="8">
      <c r="A8" s="14" t="s">
        <v>13</v>
      </c>
      <c r="B8" s="8"/>
      <c r="C8" s="8"/>
      <c r="D8" s="8"/>
      <c r="E8" s="23"/>
      <c r="F8" s="8"/>
      <c r="G8" s="8"/>
      <c r="H8" s="8"/>
    </row>
    <row r="9">
      <c r="A9" s="27" t="s">
        <v>15</v>
      </c>
      <c r="B9" s="29"/>
      <c r="C9" s="30"/>
      <c r="D9" s="32" t="s">
        <v>16</v>
      </c>
      <c r="E9" s="34" t="s">
        <v>17</v>
      </c>
      <c r="F9" s="32" t="s">
        <v>19</v>
      </c>
      <c r="G9" s="35" t="s">
        <v>20</v>
      </c>
      <c r="H9" s="38"/>
    </row>
    <row r="10">
      <c r="A10" s="41" t="s">
        <v>21</v>
      </c>
      <c r="B10" s="43"/>
      <c r="C10" s="44"/>
      <c r="D10" s="45" t="s">
        <v>22</v>
      </c>
      <c r="E10" s="46">
        <v>92500.0</v>
      </c>
      <c r="F10" s="46">
        <v>0.05</v>
      </c>
      <c r="G10" s="54">
        <f>+E10*F10</f>
        <v>4625</v>
      </c>
      <c r="H10" s="56"/>
    </row>
    <row r="11">
      <c r="A11" s="41"/>
      <c r="B11" s="43"/>
      <c r="C11" s="44"/>
      <c r="D11" s="45"/>
      <c r="E11" s="46"/>
      <c r="F11" s="46"/>
      <c r="G11" s="54"/>
      <c r="H11" s="56"/>
    </row>
    <row r="12">
      <c r="A12" s="41"/>
      <c r="B12" s="43"/>
      <c r="C12" s="44"/>
      <c r="D12" s="45"/>
      <c r="E12" s="46"/>
      <c r="F12" s="46"/>
      <c r="G12" s="54"/>
      <c r="H12" s="56"/>
    </row>
    <row r="13">
      <c r="A13" s="41"/>
      <c r="B13" s="43"/>
      <c r="C13" s="44"/>
      <c r="D13" s="45"/>
      <c r="E13" s="46"/>
      <c r="F13" s="46"/>
      <c r="G13" s="54"/>
      <c r="H13" s="56"/>
    </row>
    <row r="14">
      <c r="A14" s="61"/>
      <c r="B14" s="63"/>
      <c r="C14" s="65"/>
      <c r="D14" s="71"/>
      <c r="E14" s="73"/>
      <c r="F14" s="73"/>
      <c r="G14" s="75"/>
      <c r="H14" s="56"/>
    </row>
    <row r="15">
      <c r="A15" s="77" t="s">
        <v>38</v>
      </c>
      <c r="H15" s="82">
        <f>+SUM(G10:G14)</f>
        <v>4625</v>
      </c>
    </row>
    <row r="16">
      <c r="A16" s="14" t="s">
        <v>40</v>
      </c>
    </row>
    <row r="17">
      <c r="A17" s="27" t="s">
        <v>15</v>
      </c>
      <c r="B17" s="29"/>
      <c r="C17" s="30"/>
      <c r="D17" s="32" t="s">
        <v>16</v>
      </c>
      <c r="E17" s="87" t="s">
        <v>41</v>
      </c>
      <c r="F17" s="32" t="s">
        <v>42</v>
      </c>
      <c r="G17" s="35" t="s">
        <v>20</v>
      </c>
      <c r="H17" s="90"/>
    </row>
    <row r="18" ht="23.25" customHeight="1">
      <c r="A18" s="94" t="s">
        <v>44</v>
      </c>
      <c r="B18" s="43"/>
      <c r="C18" s="44"/>
      <c r="D18" s="96" t="s">
        <v>45</v>
      </c>
      <c r="E18" s="99">
        <v>350000.0</v>
      </c>
      <c r="F18" s="96">
        <v>1.0</v>
      </c>
      <c r="G18" s="102">
        <f>+F18*E18</f>
        <v>350000</v>
      </c>
      <c r="H18" s="104"/>
    </row>
    <row r="19">
      <c r="A19" s="106"/>
      <c r="B19" s="43"/>
      <c r="C19" s="44"/>
      <c r="D19" s="108"/>
      <c r="E19" s="110"/>
      <c r="F19" s="108"/>
      <c r="G19" s="112"/>
      <c r="H19" s="104"/>
    </row>
    <row r="20">
      <c r="A20" s="106"/>
      <c r="B20" s="43"/>
      <c r="C20" s="44"/>
      <c r="D20" s="108"/>
      <c r="E20" s="110"/>
      <c r="F20" s="108"/>
      <c r="G20" s="112"/>
      <c r="H20" s="104"/>
    </row>
    <row r="21" ht="15.75" customHeight="1">
      <c r="A21" s="115"/>
      <c r="B21" s="43"/>
      <c r="C21" s="44"/>
      <c r="D21" s="116"/>
      <c r="E21" s="46"/>
      <c r="F21" s="117"/>
      <c r="G21" s="112"/>
      <c r="H21" s="104"/>
    </row>
    <row r="22" ht="15.75" customHeight="1">
      <c r="A22" s="119"/>
      <c r="B22" s="63"/>
      <c r="C22" s="65"/>
      <c r="D22" s="120"/>
      <c r="E22" s="73"/>
      <c r="F22" s="122"/>
      <c r="G22" s="124"/>
      <c r="H22" s="125"/>
    </row>
    <row r="23" ht="15.75" customHeight="1">
      <c r="A23" s="126" t="s">
        <v>38</v>
      </c>
      <c r="H23" s="128">
        <f>SUM(G18:G22)</f>
        <v>350000</v>
      </c>
    </row>
    <row r="24" ht="15.75" customHeight="1">
      <c r="A24" s="14" t="s">
        <v>56</v>
      </c>
    </row>
    <row r="25" ht="15.75" customHeight="1">
      <c r="A25" s="27" t="s">
        <v>58</v>
      </c>
      <c r="B25" s="30"/>
      <c r="C25" s="32" t="s">
        <v>59</v>
      </c>
      <c r="D25" s="32" t="s">
        <v>60</v>
      </c>
      <c r="E25" s="34" t="s">
        <v>61</v>
      </c>
      <c r="F25" s="32" t="s">
        <v>17</v>
      </c>
      <c r="G25" s="35" t="s">
        <v>20</v>
      </c>
      <c r="H25" s="90"/>
    </row>
    <row r="26" ht="15.75" customHeight="1">
      <c r="A26" s="129"/>
      <c r="B26" s="130"/>
      <c r="C26" s="131"/>
      <c r="D26" s="131"/>
      <c r="E26" s="132"/>
      <c r="F26" s="132"/>
      <c r="G26" s="112"/>
      <c r="H26" s="104"/>
    </row>
    <row r="27" ht="15.75" customHeight="1">
      <c r="A27" s="133"/>
      <c r="B27" s="44"/>
      <c r="C27" s="45"/>
      <c r="D27" s="45"/>
      <c r="E27" s="45"/>
      <c r="F27" s="45"/>
      <c r="G27" s="134"/>
      <c r="H27" s="104"/>
    </row>
    <row r="28" ht="15.75" customHeight="1">
      <c r="A28" s="135"/>
      <c r="B28" s="65"/>
      <c r="C28" s="71"/>
      <c r="D28" s="71"/>
      <c r="E28" s="71"/>
      <c r="F28" s="71"/>
      <c r="G28" s="136"/>
      <c r="H28" s="125"/>
    </row>
    <row r="29" ht="15.75" customHeight="1">
      <c r="A29" s="77" t="s">
        <v>38</v>
      </c>
      <c r="H29" s="128" t="str">
        <f>+G26</f>
        <v/>
      </c>
    </row>
    <row r="30" ht="15.75" customHeight="1">
      <c r="A30" s="14" t="s">
        <v>69</v>
      </c>
    </row>
    <row r="31" ht="15.75" customHeight="1">
      <c r="A31" s="27" t="s">
        <v>70</v>
      </c>
      <c r="B31" s="30"/>
      <c r="C31" s="32" t="s">
        <v>73</v>
      </c>
      <c r="D31" s="32" t="s">
        <v>75</v>
      </c>
      <c r="E31" s="87" t="s">
        <v>76</v>
      </c>
      <c r="F31" s="32" t="s">
        <v>19</v>
      </c>
      <c r="G31" s="137" t="s">
        <v>20</v>
      </c>
      <c r="H31" s="90"/>
    </row>
    <row r="32" ht="15.75" customHeight="1">
      <c r="A32" s="139" t="s">
        <v>77</v>
      </c>
      <c r="B32" s="44"/>
      <c r="C32" s="140">
        <v>65000.0</v>
      </c>
      <c r="D32" s="141">
        <v>2.2</v>
      </c>
      <c r="E32" s="143">
        <f t="shared" ref="E32:E33" si="1">+D32*C32</f>
        <v>143000</v>
      </c>
      <c r="F32" s="144">
        <v>8.0</v>
      </c>
      <c r="G32" s="144">
        <f t="shared" ref="G32:G33" si="2">+E32/F32</f>
        <v>17875</v>
      </c>
      <c r="H32" s="104"/>
    </row>
    <row r="33" ht="15.75" customHeight="1">
      <c r="A33" s="133" t="s">
        <v>85</v>
      </c>
      <c r="B33" s="44"/>
      <c r="C33" s="140">
        <v>140000.0</v>
      </c>
      <c r="D33" s="141">
        <v>2.2</v>
      </c>
      <c r="E33" s="143">
        <f t="shared" si="1"/>
        <v>308000</v>
      </c>
      <c r="F33" s="144">
        <f>+F32</f>
        <v>8</v>
      </c>
      <c r="G33" s="144">
        <f t="shared" si="2"/>
        <v>38500</v>
      </c>
      <c r="H33" s="104"/>
    </row>
    <row r="34" ht="15.75" customHeight="1">
      <c r="A34" s="133"/>
      <c r="B34" s="44"/>
      <c r="C34" s="148"/>
      <c r="D34" s="149"/>
      <c r="E34" s="150"/>
      <c r="F34" s="151"/>
      <c r="G34" s="152"/>
      <c r="H34" s="104"/>
    </row>
    <row r="35" ht="15.75" customHeight="1">
      <c r="A35" s="154"/>
      <c r="B35" s="65"/>
      <c r="C35" s="156"/>
      <c r="D35" s="156"/>
      <c r="E35" s="158"/>
      <c r="F35" s="156"/>
      <c r="G35" s="159"/>
      <c r="H35" s="104"/>
    </row>
    <row r="36" ht="15.75" customHeight="1">
      <c r="A36" s="77" t="s">
        <v>38</v>
      </c>
      <c r="H36" s="128">
        <f>+SUM(G32:G34)</f>
        <v>56375</v>
      </c>
    </row>
    <row r="37" ht="15.75" customHeight="1">
      <c r="A37" s="8" t="s">
        <v>91</v>
      </c>
    </row>
    <row r="38" ht="15.75" customHeight="1">
      <c r="A38" s="77" t="s">
        <v>99</v>
      </c>
      <c r="H38" s="128">
        <f>H36+H29+H23+H15</f>
        <v>411000</v>
      </c>
      <c r="J38" s="161"/>
    </row>
    <row r="39" ht="15.75" customHeight="1">
      <c r="A39" s="3"/>
      <c r="B39" s="3"/>
      <c r="C39" s="3"/>
      <c r="D39" s="3"/>
      <c r="E39" s="3"/>
      <c r="F39" s="3"/>
      <c r="G39" s="3"/>
      <c r="H39" s="3"/>
    </row>
    <row r="40" ht="15.75" customHeight="1">
      <c r="A40" s="3"/>
      <c r="B40" s="3"/>
      <c r="C40" s="3"/>
      <c r="D40" s="3"/>
      <c r="E40" s="3"/>
      <c r="F40" s="3"/>
      <c r="G40" s="3"/>
      <c r="H40" s="3"/>
    </row>
    <row r="41" ht="15.75" customHeight="1">
      <c r="A41" s="4"/>
      <c r="B41" s="4"/>
      <c r="C41" s="6" t="s">
        <v>2</v>
      </c>
      <c r="G41" s="7"/>
    </row>
    <row r="42" ht="15.75" customHeight="1">
      <c r="A42" s="8"/>
      <c r="B42" s="10"/>
      <c r="C42" s="12"/>
    </row>
    <row r="43" ht="28.5" customHeight="1">
      <c r="A43" s="14" t="s">
        <v>3</v>
      </c>
      <c r="B43" s="14" t="s">
        <v>109</v>
      </c>
      <c r="C43" s="15" t="s">
        <v>110</v>
      </c>
    </row>
    <row r="44" ht="15.75" customHeight="1">
      <c r="A44" s="8"/>
      <c r="B44" s="8"/>
      <c r="C44" s="15" t="s">
        <v>6</v>
      </c>
      <c r="D44" s="15" t="s">
        <v>8</v>
      </c>
      <c r="G44" s="15" t="s">
        <v>9</v>
      </c>
    </row>
    <row r="45" ht="15.75" customHeight="1">
      <c r="A45" s="8"/>
      <c r="B45" s="8"/>
      <c r="C45" s="15" t="s">
        <v>10</v>
      </c>
      <c r="D45" s="19"/>
      <c r="E45" s="21" t="s">
        <v>11</v>
      </c>
      <c r="F45" s="19"/>
      <c r="G45" s="15" t="s">
        <v>117</v>
      </c>
      <c r="H45" s="8"/>
    </row>
    <row r="46" ht="15.75" customHeight="1">
      <c r="A46" s="14" t="s">
        <v>13</v>
      </c>
      <c r="B46" s="8"/>
      <c r="C46" s="8"/>
      <c r="D46" s="8"/>
      <c r="E46" s="23"/>
      <c r="F46" s="8"/>
      <c r="G46" s="8"/>
      <c r="H46" s="8"/>
    </row>
    <row r="47" ht="15.75" customHeight="1">
      <c r="A47" s="27" t="s">
        <v>15</v>
      </c>
      <c r="B47" s="29"/>
      <c r="C47" s="30"/>
      <c r="D47" s="32" t="s">
        <v>16</v>
      </c>
      <c r="E47" s="34" t="s">
        <v>17</v>
      </c>
      <c r="F47" s="32" t="s">
        <v>19</v>
      </c>
      <c r="G47" s="35" t="s">
        <v>20</v>
      </c>
      <c r="H47" s="38"/>
    </row>
    <row r="48" ht="15.75" customHeight="1">
      <c r="A48" s="41" t="s">
        <v>120</v>
      </c>
      <c r="B48" s="43"/>
      <c r="C48" s="44"/>
      <c r="D48" s="45" t="s">
        <v>121</v>
      </c>
      <c r="E48" s="46">
        <v>25000.0</v>
      </c>
      <c r="F48" s="46">
        <v>0.08</v>
      </c>
      <c r="G48" s="54">
        <f t="shared" ref="G48:G51" si="3">+E48*F48</f>
        <v>2000</v>
      </c>
      <c r="H48" s="56"/>
    </row>
    <row r="49" ht="15.75" customHeight="1">
      <c r="A49" s="41" t="s">
        <v>123</v>
      </c>
      <c r="B49" s="43"/>
      <c r="C49" s="44"/>
      <c r="D49" s="45" t="s">
        <v>124</v>
      </c>
      <c r="E49" s="46">
        <v>5000.0</v>
      </c>
      <c r="F49" s="46">
        <v>1.0</v>
      </c>
      <c r="G49" s="54">
        <f t="shared" si="3"/>
        <v>5000</v>
      </c>
      <c r="H49" s="56"/>
    </row>
    <row r="50" ht="15.75" customHeight="1">
      <c r="A50" s="41" t="s">
        <v>125</v>
      </c>
      <c r="B50" s="43"/>
      <c r="C50" s="44"/>
      <c r="D50" s="45" t="s">
        <v>126</v>
      </c>
      <c r="E50" s="46">
        <f>+H81</f>
        <v>23100</v>
      </c>
      <c r="F50" s="169">
        <v>0.05</v>
      </c>
      <c r="G50" s="54">
        <f t="shared" si="3"/>
        <v>1155</v>
      </c>
      <c r="H50" s="56"/>
    </row>
    <row r="51" ht="15.0" customHeight="1">
      <c r="A51" s="41" t="s">
        <v>132</v>
      </c>
      <c r="B51" s="43"/>
      <c r="C51" s="44"/>
      <c r="D51" s="45" t="s">
        <v>133</v>
      </c>
      <c r="E51" s="46">
        <v>15000.0</v>
      </c>
      <c r="F51" s="46">
        <v>0.03</v>
      </c>
      <c r="G51" s="54">
        <f t="shared" si="3"/>
        <v>450</v>
      </c>
      <c r="H51" s="56"/>
    </row>
    <row r="52" ht="15.75" customHeight="1">
      <c r="A52" s="61"/>
      <c r="B52" s="63"/>
      <c r="C52" s="65"/>
      <c r="D52" s="71"/>
      <c r="E52" s="73"/>
      <c r="F52" s="73"/>
      <c r="G52" s="75"/>
      <c r="H52" s="56"/>
    </row>
    <row r="53" ht="15.75" customHeight="1">
      <c r="A53" s="77" t="s">
        <v>38</v>
      </c>
      <c r="H53" s="82">
        <f>+SUM(G48:G52)</f>
        <v>8605</v>
      </c>
    </row>
    <row r="54" ht="15.75" customHeight="1">
      <c r="A54" s="14" t="s">
        <v>40</v>
      </c>
    </row>
    <row r="55" ht="15.75" customHeight="1">
      <c r="A55" s="27" t="s">
        <v>15</v>
      </c>
      <c r="B55" s="29"/>
      <c r="C55" s="30"/>
      <c r="D55" s="32" t="s">
        <v>16</v>
      </c>
      <c r="E55" s="87" t="s">
        <v>41</v>
      </c>
      <c r="F55" s="32" t="s">
        <v>42</v>
      </c>
      <c r="G55" s="35" t="s">
        <v>20</v>
      </c>
      <c r="H55" s="90"/>
    </row>
    <row r="56" ht="15.75" customHeight="1">
      <c r="A56" s="94" t="s">
        <v>147</v>
      </c>
      <c r="B56" s="43"/>
      <c r="C56" s="44"/>
      <c r="D56" s="96" t="s">
        <v>150</v>
      </c>
      <c r="E56" s="99">
        <v>41000.0</v>
      </c>
      <c r="F56" s="96">
        <v>0.3</v>
      </c>
      <c r="G56" s="102">
        <f t="shared" ref="G56:G66" si="4">+F56*E56</f>
        <v>12300</v>
      </c>
      <c r="H56" s="104"/>
    </row>
    <row r="57" ht="15.0" customHeight="1">
      <c r="A57" s="94" t="s">
        <v>153</v>
      </c>
      <c r="B57" s="43"/>
      <c r="C57" s="44"/>
      <c r="D57" s="96" t="s">
        <v>150</v>
      </c>
      <c r="E57" s="99">
        <v>15000.0</v>
      </c>
      <c r="F57" s="96">
        <v>0.05</v>
      </c>
      <c r="G57" s="102">
        <f t="shared" si="4"/>
        <v>750</v>
      </c>
      <c r="H57" s="104"/>
    </row>
    <row r="58" ht="15.0" customHeight="1">
      <c r="A58" s="94" t="s">
        <v>155</v>
      </c>
      <c r="B58" s="43"/>
      <c r="C58" s="44"/>
      <c r="D58" s="96" t="s">
        <v>150</v>
      </c>
      <c r="E58" s="99">
        <v>1200.0</v>
      </c>
      <c r="F58" s="96">
        <v>0.7</v>
      </c>
      <c r="G58" s="102">
        <f t="shared" si="4"/>
        <v>840</v>
      </c>
      <c r="H58" s="104"/>
    </row>
    <row r="59" ht="15.0" customHeight="1">
      <c r="A59" s="94" t="s">
        <v>158</v>
      </c>
      <c r="B59" s="43"/>
      <c r="C59" s="44"/>
      <c r="D59" s="96" t="s">
        <v>150</v>
      </c>
      <c r="E59" s="99">
        <v>800.0</v>
      </c>
      <c r="F59" s="96">
        <v>0.2</v>
      </c>
      <c r="G59" s="102">
        <f t="shared" si="4"/>
        <v>160</v>
      </c>
      <c r="H59" s="104"/>
    </row>
    <row r="60" ht="15.0" customHeight="1">
      <c r="A60" s="94" t="s">
        <v>160</v>
      </c>
      <c r="B60" s="43"/>
      <c r="C60" s="44"/>
      <c r="D60" s="96" t="s">
        <v>164</v>
      </c>
      <c r="E60" s="99">
        <v>130000.0</v>
      </c>
      <c r="F60" s="96">
        <v>0.001</v>
      </c>
      <c r="G60" s="102">
        <f t="shared" si="4"/>
        <v>130</v>
      </c>
      <c r="H60" s="104"/>
    </row>
    <row r="61" ht="15.0" customHeight="1">
      <c r="A61" s="94" t="s">
        <v>165</v>
      </c>
      <c r="B61" s="43"/>
      <c r="C61" s="44"/>
      <c r="D61" s="96" t="s">
        <v>167</v>
      </c>
      <c r="E61" s="99">
        <v>120000.0</v>
      </c>
      <c r="F61" s="96">
        <v>0.03</v>
      </c>
      <c r="G61" s="102">
        <f t="shared" si="4"/>
        <v>3600</v>
      </c>
      <c r="H61" s="104"/>
    </row>
    <row r="62" ht="15.0" customHeight="1">
      <c r="A62" s="94" t="s">
        <v>169</v>
      </c>
      <c r="B62" s="43"/>
      <c r="C62" s="44"/>
      <c r="D62" s="96" t="s">
        <v>167</v>
      </c>
      <c r="E62" s="99">
        <v>120000.0</v>
      </c>
      <c r="F62" s="96">
        <v>0.1</v>
      </c>
      <c r="G62" s="102">
        <f t="shared" si="4"/>
        <v>12000</v>
      </c>
      <c r="H62" s="104"/>
    </row>
    <row r="63" ht="15.0" customHeight="1">
      <c r="A63" s="94" t="s">
        <v>171</v>
      </c>
      <c r="B63" s="43"/>
      <c r="C63" s="44"/>
      <c r="D63" s="96" t="s">
        <v>172</v>
      </c>
      <c r="E63" s="99">
        <v>2500.0</v>
      </c>
      <c r="F63" s="96">
        <v>0.2</v>
      </c>
      <c r="G63" s="102">
        <f t="shared" si="4"/>
        <v>500</v>
      </c>
      <c r="H63" s="104"/>
    </row>
    <row r="64" ht="15.0" customHeight="1">
      <c r="A64" s="94" t="s">
        <v>174</v>
      </c>
      <c r="B64" s="43"/>
      <c r="C64" s="44"/>
      <c r="D64" s="96" t="s">
        <v>133</v>
      </c>
      <c r="E64" s="99">
        <v>8000.0</v>
      </c>
      <c r="F64" s="96">
        <v>0.1</v>
      </c>
      <c r="G64" s="102">
        <f t="shared" si="4"/>
        <v>800</v>
      </c>
      <c r="H64" s="104"/>
    </row>
    <row r="65" ht="15.0" customHeight="1">
      <c r="A65" s="94" t="s">
        <v>176</v>
      </c>
      <c r="B65" s="43"/>
      <c r="C65" s="44"/>
      <c r="D65" s="96" t="s">
        <v>133</v>
      </c>
      <c r="E65" s="99">
        <v>8000.0</v>
      </c>
      <c r="F65" s="96">
        <v>0.2</v>
      </c>
      <c r="G65" s="102">
        <f t="shared" si="4"/>
        <v>1600</v>
      </c>
      <c r="H65" s="104"/>
    </row>
    <row r="66" ht="15.0" customHeight="1">
      <c r="A66" s="94" t="s">
        <v>178</v>
      </c>
      <c r="B66" s="43"/>
      <c r="C66" s="44"/>
      <c r="D66" s="96" t="s">
        <v>133</v>
      </c>
      <c r="E66" s="99">
        <v>3000.0</v>
      </c>
      <c r="F66" s="96">
        <v>0.05</v>
      </c>
      <c r="G66" s="102">
        <f t="shared" si="4"/>
        <v>150</v>
      </c>
      <c r="H66" s="104"/>
    </row>
    <row r="67" ht="15.75" customHeight="1">
      <c r="A67" s="119"/>
      <c r="B67" s="63"/>
      <c r="C67" s="65"/>
      <c r="D67" s="120"/>
      <c r="E67" s="73"/>
      <c r="F67" s="122"/>
      <c r="G67" s="124"/>
      <c r="H67" s="125"/>
    </row>
    <row r="68" ht="15.75" customHeight="1">
      <c r="A68" s="126" t="s">
        <v>38</v>
      </c>
      <c r="H68" s="128">
        <f>SUM(G56:G67)</f>
        <v>32830</v>
      </c>
    </row>
    <row r="69" ht="15.75" customHeight="1">
      <c r="A69" s="14" t="s">
        <v>56</v>
      </c>
    </row>
    <row r="70" ht="15.75" customHeight="1">
      <c r="A70" s="27" t="s">
        <v>58</v>
      </c>
      <c r="B70" s="30"/>
      <c r="C70" s="32" t="s">
        <v>59</v>
      </c>
      <c r="D70" s="32" t="s">
        <v>60</v>
      </c>
      <c r="E70" s="34" t="s">
        <v>61</v>
      </c>
      <c r="F70" s="32" t="s">
        <v>17</v>
      </c>
      <c r="G70" s="35" t="s">
        <v>20</v>
      </c>
      <c r="H70" s="90"/>
    </row>
    <row r="71" ht="15.75" customHeight="1">
      <c r="A71" s="129"/>
      <c r="B71" s="130"/>
      <c r="C71" s="131"/>
      <c r="D71" s="131"/>
      <c r="E71" s="132"/>
      <c r="F71" s="132"/>
      <c r="G71" s="112"/>
      <c r="H71" s="104"/>
    </row>
    <row r="72" ht="15.75" customHeight="1">
      <c r="A72" s="133"/>
      <c r="B72" s="44"/>
      <c r="C72" s="45"/>
      <c r="D72" s="45"/>
      <c r="E72" s="45"/>
      <c r="F72" s="45"/>
      <c r="G72" s="134"/>
      <c r="H72" s="104"/>
    </row>
    <row r="73" ht="15.75" customHeight="1">
      <c r="A73" s="135"/>
      <c r="B73" s="65"/>
      <c r="C73" s="71"/>
      <c r="D73" s="71"/>
      <c r="E73" s="71"/>
      <c r="F73" s="71"/>
      <c r="G73" s="136"/>
      <c r="H73" s="125"/>
    </row>
    <row r="74" ht="15.75" customHeight="1">
      <c r="A74" s="77" t="s">
        <v>38</v>
      </c>
      <c r="H74" s="128" t="str">
        <f>+G71</f>
        <v/>
      </c>
    </row>
    <row r="75" ht="15.75" customHeight="1">
      <c r="A75" s="14" t="s">
        <v>69</v>
      </c>
    </row>
    <row r="76" ht="15.75" customHeight="1">
      <c r="A76" s="27" t="s">
        <v>70</v>
      </c>
      <c r="B76" s="30"/>
      <c r="C76" s="32" t="s">
        <v>73</v>
      </c>
      <c r="D76" s="32" t="s">
        <v>75</v>
      </c>
      <c r="E76" s="87" t="s">
        <v>76</v>
      </c>
      <c r="F76" s="32" t="s">
        <v>19</v>
      </c>
      <c r="G76" s="137" t="s">
        <v>20</v>
      </c>
      <c r="H76" s="90"/>
    </row>
    <row r="77" ht="15.75" customHeight="1">
      <c r="A77" s="139" t="s">
        <v>77</v>
      </c>
      <c r="B77" s="44"/>
      <c r="C77" s="140">
        <v>70000.0</v>
      </c>
      <c r="D77" s="141">
        <v>2.2</v>
      </c>
      <c r="E77" s="143">
        <f t="shared" ref="E77:E78" si="5">+C77*D77</f>
        <v>154000</v>
      </c>
      <c r="F77" s="179">
        <v>20.0</v>
      </c>
      <c r="G77" s="144">
        <f t="shared" ref="G77:G78" si="6">+E77/F77</f>
        <v>7700</v>
      </c>
      <c r="H77" s="104"/>
    </row>
    <row r="78" ht="15.75" customHeight="1">
      <c r="A78" s="180" t="s">
        <v>201</v>
      </c>
      <c r="B78" s="44"/>
      <c r="C78" s="140">
        <v>140000.0</v>
      </c>
      <c r="D78" s="141">
        <v>2.2</v>
      </c>
      <c r="E78" s="143">
        <f t="shared" si="5"/>
        <v>308000</v>
      </c>
      <c r="F78" s="179">
        <f>+F77</f>
        <v>20</v>
      </c>
      <c r="G78" s="144">
        <f t="shared" si="6"/>
        <v>15400</v>
      </c>
      <c r="H78" s="104"/>
    </row>
    <row r="79" ht="15.75" customHeight="1">
      <c r="A79" s="133"/>
      <c r="B79" s="44"/>
      <c r="C79" s="148"/>
      <c r="D79" s="149"/>
      <c r="E79" s="150"/>
      <c r="F79" s="151"/>
      <c r="G79" s="152"/>
      <c r="H79" s="104"/>
    </row>
    <row r="80" ht="15.75" customHeight="1">
      <c r="A80" s="154"/>
      <c r="B80" s="65"/>
      <c r="C80" s="156"/>
      <c r="D80" s="156"/>
      <c r="E80" s="158"/>
      <c r="F80" s="156"/>
      <c r="G80" s="159"/>
      <c r="H80" s="104"/>
    </row>
    <row r="81" ht="15.75" customHeight="1">
      <c r="A81" s="77" t="s">
        <v>38</v>
      </c>
      <c r="H81" s="128">
        <f>+SUM(G77:G79)</f>
        <v>23100</v>
      </c>
    </row>
    <row r="82" ht="15.75" customHeight="1">
      <c r="A82" s="8"/>
    </row>
    <row r="83" ht="15.75" customHeight="1">
      <c r="A83" s="77" t="s">
        <v>99</v>
      </c>
      <c r="H83" s="128">
        <f>H81+H74+H68+H53</f>
        <v>64535</v>
      </c>
    </row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5">
    <mergeCell ref="C3:F3"/>
    <mergeCell ref="G3:H3"/>
    <mergeCell ref="C4:H4"/>
    <mergeCell ref="C5:G5"/>
    <mergeCell ref="D6:F6"/>
    <mergeCell ref="G6:H6"/>
    <mergeCell ref="H9:H14"/>
    <mergeCell ref="A9:C9"/>
    <mergeCell ref="A10:C10"/>
    <mergeCell ref="A11:C11"/>
    <mergeCell ref="A12:C12"/>
    <mergeCell ref="A13:C13"/>
    <mergeCell ref="A14:C14"/>
    <mergeCell ref="A15:G15"/>
    <mergeCell ref="A16:H16"/>
    <mergeCell ref="A17:C17"/>
    <mergeCell ref="H17:H22"/>
    <mergeCell ref="A18:C18"/>
    <mergeCell ref="A19:C19"/>
    <mergeCell ref="A20:C20"/>
    <mergeCell ref="A21:C21"/>
    <mergeCell ref="A22:C22"/>
    <mergeCell ref="A23:G23"/>
    <mergeCell ref="A24:H24"/>
    <mergeCell ref="A25:B25"/>
    <mergeCell ref="H25:H28"/>
    <mergeCell ref="A27:B27"/>
    <mergeCell ref="A28:B28"/>
    <mergeCell ref="A29:G29"/>
    <mergeCell ref="A30:H30"/>
    <mergeCell ref="A31:B31"/>
    <mergeCell ref="H31:H35"/>
    <mergeCell ref="A32:B32"/>
    <mergeCell ref="A33:B33"/>
    <mergeCell ref="A34:B34"/>
    <mergeCell ref="A35:B35"/>
    <mergeCell ref="A36:G36"/>
    <mergeCell ref="A37:H37"/>
    <mergeCell ref="A38:G38"/>
    <mergeCell ref="C41:F41"/>
    <mergeCell ref="G41:H41"/>
    <mergeCell ref="C42:H42"/>
    <mergeCell ref="A50:C50"/>
    <mergeCell ref="A51:C51"/>
    <mergeCell ref="A73:B73"/>
    <mergeCell ref="A76:B76"/>
    <mergeCell ref="A72:B72"/>
    <mergeCell ref="A77:B77"/>
    <mergeCell ref="A78:B78"/>
    <mergeCell ref="A79:B79"/>
    <mergeCell ref="A80:B80"/>
    <mergeCell ref="A81:G81"/>
    <mergeCell ref="A82:H82"/>
    <mergeCell ref="A83:G83"/>
    <mergeCell ref="A68:G68"/>
    <mergeCell ref="A69:H69"/>
    <mergeCell ref="A70:B70"/>
    <mergeCell ref="H70:H73"/>
    <mergeCell ref="A74:G74"/>
    <mergeCell ref="A75:H75"/>
    <mergeCell ref="H76:H80"/>
    <mergeCell ref="C43:H43"/>
    <mergeCell ref="D44:F44"/>
    <mergeCell ref="G44:H44"/>
    <mergeCell ref="A47:C47"/>
    <mergeCell ref="H47:H52"/>
    <mergeCell ref="A48:C48"/>
    <mergeCell ref="A49:C49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52:C52"/>
    <mergeCell ref="A53:G53"/>
    <mergeCell ref="A54:H54"/>
    <mergeCell ref="A55:C55"/>
    <mergeCell ref="H55:H67"/>
    <mergeCell ref="A56:C56"/>
    <mergeCell ref="A57:C57"/>
  </mergeCells>
  <printOptions/>
  <pageMargins bottom="0.75" footer="0.0" header="0.0" left="0.7" right="0.7" top="0.75"/>
  <pageSetup orientation="portrait"/>
  <rowBreaks count="1" manualBreakCount="1">
    <brk id="38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57"/>
    <col customWidth="1" min="2" max="2" width="10.71"/>
    <col customWidth="1" min="3" max="3" width="11.86"/>
    <col customWidth="1" min="4" max="4" width="14.71"/>
    <col customWidth="1" min="5" max="5" width="18.86"/>
    <col customWidth="1" min="6" max="6" width="12.71"/>
    <col customWidth="1" min="7" max="7" width="13.29"/>
    <col customWidth="1" min="8" max="8" width="12.57"/>
    <col customWidth="1" min="9" max="9" width="14.43"/>
    <col customWidth="1" min="10" max="26" width="10.71"/>
  </cols>
  <sheetData>
    <row r="1">
      <c r="A1" s="66" t="s">
        <v>34</v>
      </c>
      <c r="B1" s="43"/>
      <c r="C1" s="43"/>
      <c r="D1" s="43"/>
      <c r="E1" s="43"/>
      <c r="F1" s="44"/>
    </row>
    <row r="2" ht="44.25" customHeight="1">
      <c r="A2" s="74" t="s">
        <v>37</v>
      </c>
      <c r="B2" s="43"/>
      <c r="C2" s="43"/>
      <c r="D2" s="43"/>
      <c r="E2" s="43"/>
      <c r="F2" s="44"/>
      <c r="G2" s="79"/>
      <c r="H2" s="79"/>
      <c r="I2" s="79"/>
      <c r="J2" s="79"/>
    </row>
    <row r="3" ht="16.5" customHeight="1">
      <c r="A3" s="85" t="s">
        <v>39</v>
      </c>
      <c r="B3" s="43"/>
      <c r="C3" s="43"/>
      <c r="D3" s="43"/>
      <c r="E3" s="43"/>
      <c r="F3" s="44"/>
    </row>
    <row r="4" ht="15.0" customHeight="1">
      <c r="A4" s="101">
        <v>1.1</v>
      </c>
      <c r="B4" s="101" t="s">
        <v>46</v>
      </c>
      <c r="C4" s="105" t="s">
        <v>48</v>
      </c>
      <c r="D4" s="43"/>
      <c r="E4" s="44"/>
      <c r="F4" s="101" t="s">
        <v>49</v>
      </c>
      <c r="G4" s="109"/>
      <c r="H4" s="109"/>
      <c r="I4" s="109"/>
    </row>
    <row r="5">
      <c r="A5" s="85" t="s">
        <v>50</v>
      </c>
      <c r="B5" s="44"/>
      <c r="C5" s="85" t="s">
        <v>51</v>
      </c>
      <c r="D5" s="44"/>
      <c r="E5" s="85" t="s">
        <v>53</v>
      </c>
      <c r="F5" s="44"/>
    </row>
    <row r="6">
      <c r="A6" s="118">
        <v>8.2</v>
      </c>
      <c r="B6" s="44"/>
      <c r="C6" s="118">
        <v>11.3</v>
      </c>
      <c r="D6" s="44"/>
      <c r="E6" s="118">
        <f t="shared" ref="E6:E7" si="1">+A6*C6</f>
        <v>92.66</v>
      </c>
      <c r="F6" s="44"/>
      <c r="G6" s="118" t="s">
        <v>62</v>
      </c>
      <c r="H6" s="43"/>
      <c r="I6" s="44"/>
      <c r="K6" s="138">
        <f>2.45+0.36+7.1+4.2</f>
        <v>14.11</v>
      </c>
      <c r="L6" s="138">
        <v>6.55</v>
      </c>
    </row>
    <row r="7">
      <c r="A7" s="118">
        <v>4.9</v>
      </c>
      <c r="B7" s="44"/>
      <c r="C7" s="118">
        <v>3.4</v>
      </c>
      <c r="D7" s="44"/>
      <c r="E7" s="118">
        <f t="shared" si="1"/>
        <v>16.66</v>
      </c>
      <c r="F7" s="44"/>
      <c r="G7" s="118" t="s">
        <v>84</v>
      </c>
      <c r="H7" s="43"/>
      <c r="I7" s="44"/>
    </row>
    <row r="8">
      <c r="A8" s="146"/>
      <c r="B8" s="146"/>
      <c r="C8" s="85" t="s">
        <v>87</v>
      </c>
      <c r="D8" s="44"/>
      <c r="E8" s="155">
        <f>+E6+E7</f>
        <v>109.32</v>
      </c>
      <c r="F8" s="44"/>
      <c r="G8" s="157"/>
      <c r="H8" s="157"/>
      <c r="I8" s="157"/>
    </row>
    <row r="9">
      <c r="A9" s="160" t="s">
        <v>97</v>
      </c>
      <c r="B9" s="43"/>
      <c r="C9" s="43"/>
      <c r="D9" s="43"/>
      <c r="E9" s="43"/>
      <c r="F9" s="44"/>
    </row>
    <row r="10" ht="29.25" customHeight="1">
      <c r="A10" s="101">
        <v>1.2</v>
      </c>
      <c r="B10" s="101" t="s">
        <v>54</v>
      </c>
      <c r="C10" s="105" t="s">
        <v>103</v>
      </c>
      <c r="D10" s="43"/>
      <c r="E10" s="44"/>
      <c r="F10" s="101" t="s">
        <v>57</v>
      </c>
    </row>
    <row r="11">
      <c r="A11" s="162" t="s">
        <v>106</v>
      </c>
      <c r="B11" s="163" t="s">
        <v>111</v>
      </c>
      <c r="C11" s="163" t="s">
        <v>112</v>
      </c>
      <c r="D11" s="164"/>
      <c r="E11" s="165" t="s">
        <v>118</v>
      </c>
      <c r="F11" s="44"/>
    </row>
    <row r="12">
      <c r="A12" s="166">
        <v>5.0</v>
      </c>
      <c r="B12" s="166">
        <v>4.0</v>
      </c>
      <c r="C12" s="166">
        <v>6.0</v>
      </c>
      <c r="D12" s="167"/>
      <c r="E12" s="168">
        <f>(A12*B12)*C12</f>
        <v>120</v>
      </c>
      <c r="F12" s="44"/>
    </row>
    <row r="13" ht="34.5" customHeight="1">
      <c r="A13" s="170" t="s">
        <v>134</v>
      </c>
      <c r="B13" s="43"/>
      <c r="C13" s="43"/>
      <c r="D13" s="43"/>
      <c r="E13" s="43"/>
      <c r="F13" s="44"/>
    </row>
    <row r="14" ht="15.0" customHeight="1">
      <c r="A14" s="101">
        <v>1.3</v>
      </c>
      <c r="B14" s="101" t="s">
        <v>63</v>
      </c>
      <c r="C14" s="105" t="s">
        <v>138</v>
      </c>
      <c r="D14" s="43"/>
      <c r="E14" s="44"/>
      <c r="F14" s="101" t="s">
        <v>49</v>
      </c>
    </row>
    <row r="15">
      <c r="A15" s="85" t="s">
        <v>143</v>
      </c>
      <c r="B15" s="44"/>
      <c r="C15" s="85" t="s">
        <v>51</v>
      </c>
      <c r="D15" s="44"/>
      <c r="E15" s="85" t="s">
        <v>53</v>
      </c>
      <c r="F15" s="44"/>
    </row>
    <row r="16">
      <c r="A16" s="118">
        <v>8.2</v>
      </c>
      <c r="B16" s="44"/>
      <c r="C16" s="118">
        <v>11.3</v>
      </c>
      <c r="D16" s="44"/>
      <c r="E16" s="118">
        <f t="shared" ref="E16:E17" si="2">+A16*C16</f>
        <v>92.66</v>
      </c>
      <c r="F16" s="44"/>
      <c r="G16" s="118" t="s">
        <v>156</v>
      </c>
      <c r="H16" s="43"/>
      <c r="I16" s="44"/>
    </row>
    <row r="17" ht="29.25" customHeight="1">
      <c r="A17" s="118">
        <v>4.9</v>
      </c>
      <c r="B17" s="44"/>
      <c r="C17" s="118">
        <v>3.4</v>
      </c>
      <c r="D17" s="44"/>
      <c r="E17" s="118">
        <f t="shared" si="2"/>
        <v>16.66</v>
      </c>
      <c r="F17" s="44"/>
      <c r="G17" s="171" t="s">
        <v>166</v>
      </c>
      <c r="H17" s="43"/>
      <c r="I17" s="44"/>
    </row>
    <row r="18">
      <c r="A18" s="118">
        <v>11.0</v>
      </c>
      <c r="B18" s="44"/>
      <c r="C18" s="118">
        <v>16.0</v>
      </c>
      <c r="D18" s="44"/>
      <c r="E18" s="155">
        <f>+E16+E17</f>
        <v>109.32</v>
      </c>
      <c r="F18" s="44"/>
      <c r="G18" s="172"/>
      <c r="H18" s="174"/>
    </row>
    <row r="19" ht="15.0" customHeight="1">
      <c r="A19" s="175">
        <v>46113.0</v>
      </c>
      <c r="B19" s="101" t="s">
        <v>66</v>
      </c>
      <c r="C19" s="105" t="s">
        <v>67</v>
      </c>
      <c r="D19" s="43"/>
      <c r="E19" s="44"/>
      <c r="F19" s="101" t="s">
        <v>68</v>
      </c>
      <c r="G19" s="157"/>
      <c r="H19" s="157"/>
    </row>
    <row r="20" ht="15.0" customHeight="1">
      <c r="A20" s="176" t="s">
        <v>185</v>
      </c>
      <c r="B20" s="176"/>
      <c r="C20" s="118" t="s">
        <v>187</v>
      </c>
      <c r="D20" s="44"/>
      <c r="E20" s="118" t="s">
        <v>188</v>
      </c>
      <c r="F20" s="44"/>
      <c r="G20" s="177" t="s">
        <v>192</v>
      </c>
      <c r="H20" s="37"/>
      <c r="I20" s="178"/>
    </row>
    <row r="21" ht="15.75" customHeight="1">
      <c r="A21" s="118">
        <v>2.0</v>
      </c>
      <c r="B21" s="44"/>
      <c r="C21" s="118">
        <v>3.0</v>
      </c>
      <c r="D21" s="44"/>
      <c r="E21" s="155">
        <f>C21*A21</f>
        <v>6</v>
      </c>
      <c r="F21" s="44"/>
      <c r="G21" s="181"/>
      <c r="H21" s="26"/>
      <c r="I21" s="174"/>
    </row>
    <row r="22" ht="15.0" customHeight="1">
      <c r="A22" s="175">
        <v>46143.0</v>
      </c>
      <c r="B22" s="101" t="s">
        <v>72</v>
      </c>
      <c r="C22" s="105" t="s">
        <v>74</v>
      </c>
      <c r="D22" s="43"/>
      <c r="E22" s="44"/>
      <c r="F22" s="101" t="s">
        <v>49</v>
      </c>
    </row>
    <row r="23" ht="15.0" customHeight="1">
      <c r="A23" s="85" t="s">
        <v>50</v>
      </c>
      <c r="B23" s="44"/>
      <c r="C23" s="85" t="s">
        <v>51</v>
      </c>
      <c r="D23" s="44"/>
      <c r="E23" s="85" t="s">
        <v>53</v>
      </c>
      <c r="F23" s="44"/>
      <c r="G23" s="183"/>
      <c r="H23" s="183"/>
    </row>
    <row r="24" ht="15.0" customHeight="1">
      <c r="A24" s="118">
        <v>1.4</v>
      </c>
      <c r="B24" s="44"/>
      <c r="C24" s="118">
        <v>4.2</v>
      </c>
      <c r="D24" s="44"/>
      <c r="E24" s="118">
        <f t="shared" ref="E24:E29" si="3">+A24*C24</f>
        <v>5.88</v>
      </c>
      <c r="F24" s="44"/>
      <c r="G24" s="185" t="s">
        <v>213</v>
      </c>
      <c r="H24" s="43"/>
      <c r="I24" s="44"/>
    </row>
    <row r="25" ht="15.75" customHeight="1">
      <c r="A25" s="118">
        <v>6.45</v>
      </c>
      <c r="B25" s="44"/>
      <c r="C25" s="118">
        <v>4.75</v>
      </c>
      <c r="D25" s="44"/>
      <c r="E25" s="118">
        <f t="shared" si="3"/>
        <v>30.6375</v>
      </c>
      <c r="F25" s="44"/>
      <c r="G25" s="185" t="s">
        <v>218</v>
      </c>
      <c r="H25" s="43"/>
      <c r="I25" s="44"/>
    </row>
    <row r="26" ht="15.75" customHeight="1">
      <c r="A26" s="118">
        <v>3.75</v>
      </c>
      <c r="B26" s="44"/>
      <c r="C26" s="118">
        <v>5.45</v>
      </c>
      <c r="D26" s="44"/>
      <c r="E26" s="118">
        <f t="shared" si="3"/>
        <v>20.4375</v>
      </c>
      <c r="F26" s="44"/>
      <c r="G26" s="185" t="s">
        <v>223</v>
      </c>
      <c r="H26" s="43"/>
      <c r="I26" s="44"/>
    </row>
    <row r="27" ht="29.25" customHeight="1">
      <c r="A27" s="118">
        <f>+(4.9+3.75)/2</f>
        <v>4.325</v>
      </c>
      <c r="B27" s="44"/>
      <c r="C27" s="118">
        <v>4.1</v>
      </c>
      <c r="D27" s="44"/>
      <c r="E27" s="118">
        <f t="shared" si="3"/>
        <v>17.7325</v>
      </c>
      <c r="F27" s="44"/>
      <c r="G27" s="185" t="s">
        <v>224</v>
      </c>
      <c r="H27" s="43"/>
      <c r="I27" s="44"/>
    </row>
    <row r="28" ht="29.25" customHeight="1">
      <c r="A28" s="118">
        <v>9.6</v>
      </c>
      <c r="B28" s="44"/>
      <c r="C28" s="118">
        <v>5.1</v>
      </c>
      <c r="D28" s="44"/>
      <c r="E28" s="118">
        <f t="shared" si="3"/>
        <v>48.96</v>
      </c>
      <c r="F28" s="44"/>
      <c r="G28" s="74" t="s">
        <v>226</v>
      </c>
      <c r="H28" s="43"/>
      <c r="I28" s="43"/>
      <c r="J28" s="44"/>
      <c r="L28" s="138">
        <f>2.2+2.85+3.7+4.7+2+4.24</f>
        <v>19.69</v>
      </c>
      <c r="M28" s="138">
        <f>4.75+1.2+2.45</f>
        <v>8.4</v>
      </c>
      <c r="N28" s="138">
        <f>+L28*M28</f>
        <v>165.396</v>
      </c>
    </row>
    <row r="29" ht="30.0" customHeight="1">
      <c r="A29" s="118">
        <v>8.64</v>
      </c>
      <c r="B29" s="44"/>
      <c r="C29" s="118">
        <v>14.4</v>
      </c>
      <c r="D29" s="44"/>
      <c r="E29" s="118">
        <f t="shared" si="3"/>
        <v>124.416</v>
      </c>
      <c r="F29" s="44"/>
      <c r="G29" s="74" t="s">
        <v>229</v>
      </c>
      <c r="H29" s="43"/>
      <c r="I29" s="43"/>
      <c r="J29" s="44"/>
      <c r="K29" s="138" t="s">
        <v>230</v>
      </c>
    </row>
    <row r="30" ht="15.75" customHeight="1">
      <c r="D30" s="211" t="s">
        <v>118</v>
      </c>
      <c r="E30" s="214">
        <f>+E24+E28+E29+E25+E26+E27</f>
        <v>248.0635</v>
      </c>
      <c r="F30" s="215"/>
    </row>
    <row r="31" ht="29.25" customHeight="1">
      <c r="A31" s="175">
        <v>46174.0</v>
      </c>
      <c r="B31" s="101" t="s">
        <v>233</v>
      </c>
      <c r="C31" s="218" t="s">
        <v>80</v>
      </c>
      <c r="D31" s="43"/>
      <c r="E31" s="44"/>
      <c r="F31" s="101" t="s">
        <v>49</v>
      </c>
    </row>
    <row r="32" ht="15.0" customHeight="1">
      <c r="A32" s="85" t="s">
        <v>50</v>
      </c>
      <c r="B32" s="44"/>
      <c r="C32" s="85" t="s">
        <v>51</v>
      </c>
      <c r="D32" s="44"/>
      <c r="E32" s="85" t="s">
        <v>53</v>
      </c>
      <c r="F32" s="44"/>
      <c r="G32" s="167"/>
      <c r="H32" s="167"/>
      <c r="I32" s="79"/>
    </row>
    <row r="33" ht="15.0" customHeight="1">
      <c r="A33" s="118">
        <v>1.4</v>
      </c>
      <c r="B33" s="44"/>
      <c r="C33" s="118">
        <v>4.2</v>
      </c>
      <c r="D33" s="44"/>
      <c r="E33" s="118">
        <f t="shared" ref="E33:E38" si="4">+A33*C33</f>
        <v>5.88</v>
      </c>
      <c r="F33" s="44"/>
      <c r="G33" s="227" t="s">
        <v>237</v>
      </c>
    </row>
    <row r="34" ht="15.75" customHeight="1">
      <c r="A34" s="118">
        <v>3.75</v>
      </c>
      <c r="B34" s="44"/>
      <c r="C34" s="118">
        <v>5.0</v>
      </c>
      <c r="D34" s="44"/>
      <c r="E34" s="118">
        <f t="shared" si="4"/>
        <v>18.75</v>
      </c>
      <c r="F34" s="44"/>
      <c r="G34" s="227" t="s">
        <v>241</v>
      </c>
    </row>
    <row r="35" ht="15.0" customHeight="1">
      <c r="A35" s="118">
        <v>6.45</v>
      </c>
      <c r="B35" s="44"/>
      <c r="C35" s="118">
        <v>4.9</v>
      </c>
      <c r="D35" s="44"/>
      <c r="E35" s="118">
        <f t="shared" si="4"/>
        <v>31.605</v>
      </c>
      <c r="F35" s="44"/>
      <c r="G35" s="227" t="s">
        <v>243</v>
      </c>
    </row>
    <row r="36" ht="15.75" customHeight="1">
      <c r="A36" s="118">
        <v>4.95</v>
      </c>
      <c r="B36" s="44"/>
      <c r="C36" s="118">
        <v>4.3</v>
      </c>
      <c r="D36" s="44"/>
      <c r="E36" s="118">
        <f t="shared" si="4"/>
        <v>21.285</v>
      </c>
      <c r="F36" s="44"/>
      <c r="G36" s="227" t="s">
        <v>246</v>
      </c>
    </row>
    <row r="37" ht="28.5" customHeight="1">
      <c r="A37" s="118">
        <v>9.6</v>
      </c>
      <c r="B37" s="44"/>
      <c r="C37" s="118">
        <v>5.1</v>
      </c>
      <c r="D37" s="44"/>
      <c r="E37" s="118">
        <f t="shared" si="4"/>
        <v>48.96</v>
      </c>
      <c r="F37" s="44"/>
      <c r="G37" s="227" t="s">
        <v>226</v>
      </c>
    </row>
    <row r="38" ht="31.5" customHeight="1">
      <c r="A38" s="118">
        <v>8.64</v>
      </c>
      <c r="B38" s="44"/>
      <c r="C38" s="118">
        <v>14.4</v>
      </c>
      <c r="D38" s="44"/>
      <c r="E38" s="118">
        <f t="shared" si="4"/>
        <v>124.416</v>
      </c>
      <c r="F38" s="44"/>
      <c r="G38" s="227" t="s">
        <v>229</v>
      </c>
    </row>
    <row r="39" ht="15.75" customHeight="1">
      <c r="D39" s="239" t="s">
        <v>118</v>
      </c>
      <c r="E39" s="242">
        <f>+E33+E37+E38+E34+E35+E36</f>
        <v>250.896</v>
      </c>
      <c r="F39" s="232"/>
      <c r="G39" s="244"/>
    </row>
    <row r="40" ht="15.75" customHeight="1">
      <c r="A40" s="175">
        <v>46204.0</v>
      </c>
      <c r="B40" s="247">
        <v>12113.0</v>
      </c>
      <c r="C40" s="105" t="s">
        <v>82</v>
      </c>
      <c r="D40" s="43"/>
      <c r="E40" s="44"/>
      <c r="F40" s="101" t="s">
        <v>83</v>
      </c>
    </row>
    <row r="41" ht="28.5" customHeight="1">
      <c r="A41" s="253" t="s">
        <v>256</v>
      </c>
      <c r="B41" s="44"/>
      <c r="C41" s="255" t="s">
        <v>257</v>
      </c>
      <c r="D41" s="44"/>
      <c r="E41" s="255" t="s">
        <v>118</v>
      </c>
      <c r="F41" s="44"/>
      <c r="G41" s="244" t="s">
        <v>258</v>
      </c>
    </row>
    <row r="42" ht="15.75" customHeight="1">
      <c r="A42" s="260">
        <v>8.0</v>
      </c>
      <c r="B42" s="44"/>
      <c r="C42" s="260">
        <v>16.0</v>
      </c>
      <c r="D42" s="44"/>
      <c r="E42" s="261">
        <f>+C42+A42</f>
        <v>24</v>
      </c>
      <c r="F42" s="44"/>
      <c r="G42" s="244" t="s">
        <v>261</v>
      </c>
    </row>
    <row r="43" ht="29.25" customHeight="1">
      <c r="A43" s="74" t="s">
        <v>262</v>
      </c>
      <c r="B43" s="43"/>
      <c r="C43" s="43"/>
      <c r="D43" s="43"/>
      <c r="E43" s="43"/>
      <c r="F43" s="44"/>
    </row>
    <row r="44" ht="15.0" customHeight="1">
      <c r="A44" s="175">
        <v>46235.0</v>
      </c>
      <c r="B44" s="101" t="s">
        <v>89</v>
      </c>
      <c r="C44" s="105" t="s">
        <v>90</v>
      </c>
      <c r="D44" s="43"/>
      <c r="E44" s="44"/>
      <c r="F44" s="101" t="s">
        <v>83</v>
      </c>
    </row>
    <row r="45" ht="15.75" customHeight="1">
      <c r="A45" s="85">
        <v>2.0</v>
      </c>
      <c r="B45" s="43"/>
      <c r="C45" s="43"/>
      <c r="D45" s="43"/>
      <c r="E45" s="43"/>
      <c r="F45" s="44"/>
      <c r="G45" s="118" t="s">
        <v>264</v>
      </c>
      <c r="H45" s="44"/>
    </row>
    <row r="46" ht="15.75" customHeight="1">
      <c r="A46" s="85">
        <v>2.0</v>
      </c>
      <c r="B46" s="43"/>
      <c r="C46" s="43"/>
      <c r="D46" s="43"/>
      <c r="E46" s="43"/>
      <c r="F46" s="44"/>
      <c r="G46" s="118" t="s">
        <v>265</v>
      </c>
      <c r="H46" s="44"/>
    </row>
    <row r="47" ht="15.75" customHeight="1">
      <c r="A47" s="85" t="s">
        <v>118</v>
      </c>
      <c r="B47" s="43"/>
      <c r="C47" s="43"/>
      <c r="D47" s="44"/>
      <c r="E47" s="155">
        <f>A45+A46</f>
        <v>4</v>
      </c>
      <c r="F47" s="44"/>
      <c r="G47" s="157"/>
      <c r="H47" s="157"/>
    </row>
    <row r="48" ht="15.75" customHeight="1">
      <c r="A48" s="177" t="s">
        <v>266</v>
      </c>
      <c r="B48" s="37"/>
      <c r="C48" s="37"/>
      <c r="D48" s="37"/>
      <c r="E48" s="37"/>
      <c r="F48" s="178"/>
    </row>
    <row r="49" ht="15.75" customHeight="1">
      <c r="A49" s="181"/>
      <c r="B49" s="26"/>
      <c r="C49" s="26"/>
      <c r="D49" s="26"/>
      <c r="E49" s="26"/>
      <c r="F49" s="174"/>
    </row>
    <row r="50" ht="15.0" customHeight="1">
      <c r="A50" s="175">
        <v>46266.0</v>
      </c>
      <c r="B50" s="101" t="s">
        <v>93</v>
      </c>
      <c r="C50" s="105" t="s">
        <v>94</v>
      </c>
      <c r="D50" s="43"/>
      <c r="E50" s="44"/>
      <c r="F50" s="101" t="s">
        <v>83</v>
      </c>
    </row>
    <row r="51" ht="15.75" customHeight="1">
      <c r="A51" s="253">
        <v>2.0</v>
      </c>
      <c r="B51" s="43"/>
      <c r="C51" s="43"/>
      <c r="D51" s="43"/>
      <c r="E51" s="43"/>
      <c r="F51" s="44"/>
      <c r="G51" s="118" t="s">
        <v>264</v>
      </c>
      <c r="H51" s="44"/>
    </row>
    <row r="52" ht="15.75" customHeight="1">
      <c r="A52" s="253">
        <v>2.0</v>
      </c>
      <c r="B52" s="43"/>
      <c r="C52" s="43"/>
      <c r="D52" s="43"/>
      <c r="E52" s="43"/>
      <c r="F52" s="44"/>
      <c r="G52" s="118" t="s">
        <v>265</v>
      </c>
      <c r="H52" s="44"/>
    </row>
    <row r="53" ht="15.75" customHeight="1">
      <c r="A53" s="85" t="s">
        <v>118</v>
      </c>
      <c r="B53" s="43"/>
      <c r="C53" s="43"/>
      <c r="D53" s="44"/>
      <c r="E53" s="155">
        <f>A51+A52</f>
        <v>4</v>
      </c>
      <c r="F53" s="44"/>
    </row>
    <row r="54" ht="32.25" customHeight="1">
      <c r="A54" s="175">
        <v>46296.0</v>
      </c>
      <c r="B54" s="101" t="s">
        <v>96</v>
      </c>
      <c r="C54" s="105" t="s">
        <v>98</v>
      </c>
      <c r="D54" s="43"/>
      <c r="E54" s="44"/>
      <c r="F54" s="101" t="s">
        <v>83</v>
      </c>
    </row>
    <row r="55" ht="15.75" customHeight="1">
      <c r="A55" s="278">
        <v>1.0</v>
      </c>
      <c r="B55" s="43"/>
      <c r="C55" s="43"/>
      <c r="D55" s="43"/>
      <c r="E55" s="43"/>
      <c r="F55" s="44"/>
      <c r="G55" s="118" t="s">
        <v>264</v>
      </c>
      <c r="H55" s="44"/>
    </row>
    <row r="56" ht="29.25" customHeight="1">
      <c r="A56" s="175">
        <v>46327.0</v>
      </c>
      <c r="B56" s="101" t="s">
        <v>101</v>
      </c>
      <c r="C56" s="105" t="s">
        <v>102</v>
      </c>
      <c r="D56" s="43"/>
      <c r="E56" s="44"/>
      <c r="F56" s="101" t="s">
        <v>83</v>
      </c>
      <c r="G56" s="118"/>
      <c r="H56" s="44"/>
    </row>
    <row r="57" ht="15.75" customHeight="1">
      <c r="A57" s="278">
        <v>1.0</v>
      </c>
      <c r="B57" s="43"/>
      <c r="C57" s="43"/>
      <c r="D57" s="43"/>
      <c r="E57" s="43"/>
      <c r="F57" s="44"/>
      <c r="G57" s="118" t="s">
        <v>268</v>
      </c>
      <c r="H57" s="44"/>
    </row>
    <row r="58" ht="15.75" customHeight="1">
      <c r="A58" s="85" t="s">
        <v>118</v>
      </c>
      <c r="B58" s="43"/>
      <c r="C58" s="43"/>
      <c r="D58" s="44"/>
      <c r="E58" s="85">
        <f>A57</f>
        <v>1</v>
      </c>
      <c r="F58" s="44"/>
    </row>
    <row r="59" ht="30.75" customHeight="1">
      <c r="A59" s="175">
        <v>46357.0</v>
      </c>
      <c r="B59" s="101" t="s">
        <v>92</v>
      </c>
      <c r="C59" s="105" t="s">
        <v>105</v>
      </c>
      <c r="D59" s="43"/>
      <c r="E59" s="44"/>
      <c r="F59" s="101" t="s">
        <v>49</v>
      </c>
    </row>
    <row r="60" ht="15.75" customHeight="1">
      <c r="A60" s="85" t="s">
        <v>143</v>
      </c>
      <c r="B60" s="44"/>
      <c r="C60" s="85" t="s">
        <v>51</v>
      </c>
      <c r="D60" s="44"/>
      <c r="E60" s="85" t="s">
        <v>53</v>
      </c>
      <c r="F60" s="44"/>
    </row>
    <row r="61" ht="15.75" customHeight="1">
      <c r="A61" s="118">
        <v>2.5</v>
      </c>
      <c r="B61" s="44"/>
      <c r="C61" s="118">
        <v>3.48</v>
      </c>
      <c r="D61" s="44"/>
      <c r="E61" s="118">
        <f t="shared" ref="E61:E64" si="5">+A61*C61</f>
        <v>8.7</v>
      </c>
      <c r="F61" s="44"/>
      <c r="G61" s="118" t="s">
        <v>264</v>
      </c>
      <c r="H61" s="44"/>
    </row>
    <row r="62" ht="15.75" customHeight="1">
      <c r="A62" s="118">
        <v>2.0</v>
      </c>
      <c r="B62" s="44"/>
      <c r="C62" s="118">
        <v>2.5</v>
      </c>
      <c r="D62" s="44"/>
      <c r="E62" s="118">
        <f t="shared" si="5"/>
        <v>5</v>
      </c>
      <c r="F62" s="44"/>
      <c r="G62" s="118" t="s">
        <v>272</v>
      </c>
      <c r="H62" s="44"/>
    </row>
    <row r="63" ht="15.75" customHeight="1">
      <c r="A63" s="118">
        <v>5.0</v>
      </c>
      <c r="B63" s="44"/>
      <c r="C63" s="118">
        <v>3.0</v>
      </c>
      <c r="D63" s="44"/>
      <c r="E63" s="118">
        <f t="shared" si="5"/>
        <v>15</v>
      </c>
      <c r="F63" s="44"/>
      <c r="G63" s="118" t="s">
        <v>273</v>
      </c>
      <c r="H63" s="44"/>
    </row>
    <row r="64" ht="15.75" customHeight="1">
      <c r="A64" s="118">
        <v>2.0</v>
      </c>
      <c r="B64" s="44"/>
      <c r="C64" s="118">
        <v>2.5</v>
      </c>
      <c r="D64" s="44"/>
      <c r="E64" s="118">
        <f t="shared" si="5"/>
        <v>5</v>
      </c>
      <c r="F64" s="44"/>
      <c r="G64" s="118" t="s">
        <v>274</v>
      </c>
      <c r="H64" s="44"/>
    </row>
    <row r="65" ht="15.75" customHeight="1">
      <c r="A65" s="118"/>
      <c r="B65" s="44"/>
      <c r="C65" s="85" t="s">
        <v>118</v>
      </c>
      <c r="D65" s="44"/>
      <c r="E65" s="155">
        <f>+E61+E62+E64+E63</f>
        <v>33.7</v>
      </c>
      <c r="F65" s="44"/>
      <c r="G65" s="157"/>
      <c r="H65" s="157"/>
    </row>
    <row r="66" ht="15.75" customHeight="1">
      <c r="A66" s="281" t="s">
        <v>275</v>
      </c>
      <c r="B66" s="37"/>
      <c r="C66" s="37"/>
      <c r="D66" s="37"/>
      <c r="E66" s="37"/>
      <c r="F66" s="178"/>
    </row>
    <row r="67" ht="15.75" customHeight="1">
      <c r="A67" s="181"/>
      <c r="B67" s="26"/>
      <c r="C67" s="26"/>
      <c r="D67" s="26"/>
      <c r="E67" s="26"/>
      <c r="F67" s="174"/>
    </row>
    <row r="68" ht="19.5" customHeight="1">
      <c r="A68" s="282" t="s">
        <v>104</v>
      </c>
      <c r="B68" s="101" t="s">
        <v>100</v>
      </c>
      <c r="C68" s="105" t="s">
        <v>108</v>
      </c>
      <c r="D68" s="43"/>
      <c r="E68" s="44"/>
      <c r="F68" s="101" t="s">
        <v>49</v>
      </c>
    </row>
    <row r="69" ht="15.75" customHeight="1">
      <c r="A69" s="85" t="s">
        <v>143</v>
      </c>
      <c r="B69" s="44"/>
      <c r="C69" s="85" t="s">
        <v>51</v>
      </c>
      <c r="D69" s="44"/>
      <c r="E69" s="85" t="s">
        <v>53</v>
      </c>
      <c r="F69" s="44"/>
    </row>
    <row r="70" ht="15.75" customHeight="1">
      <c r="A70" s="261">
        <v>11.0</v>
      </c>
      <c r="B70" s="44"/>
      <c r="C70" s="261">
        <v>1.6</v>
      </c>
      <c r="D70" s="43"/>
      <c r="E70" s="283">
        <f t="shared" ref="E70:E71" si="6">A70*C70</f>
        <v>17.6</v>
      </c>
      <c r="F70" s="44"/>
      <c r="G70" s="118" t="s">
        <v>265</v>
      </c>
      <c r="H70" s="44"/>
    </row>
    <row r="71" ht="15.75" customHeight="1">
      <c r="A71" s="261">
        <v>10.0</v>
      </c>
      <c r="B71" s="44"/>
      <c r="C71" s="261">
        <v>1.6</v>
      </c>
      <c r="D71" s="43"/>
      <c r="E71" s="283">
        <f t="shared" si="6"/>
        <v>16</v>
      </c>
      <c r="F71" s="44"/>
      <c r="G71" s="118" t="s">
        <v>264</v>
      </c>
      <c r="H71" s="44"/>
    </row>
    <row r="72" ht="15.75" customHeight="1">
      <c r="A72" s="261"/>
      <c r="B72" s="44"/>
      <c r="C72" s="255" t="s">
        <v>118</v>
      </c>
      <c r="D72" s="43"/>
      <c r="E72" s="284">
        <f>+E70+E71</f>
        <v>33.6</v>
      </c>
      <c r="F72" s="44"/>
    </row>
    <row r="73" ht="15.0" customHeight="1">
      <c r="A73" s="285" t="s">
        <v>107</v>
      </c>
      <c r="B73" s="101" t="s">
        <v>114</v>
      </c>
      <c r="C73" s="105" t="s">
        <v>116</v>
      </c>
      <c r="D73" s="43"/>
      <c r="E73" s="44"/>
      <c r="F73" s="101" t="s">
        <v>49</v>
      </c>
      <c r="G73" s="286"/>
    </row>
    <row r="74" ht="15.75" customHeight="1">
      <c r="A74" s="85" t="s">
        <v>143</v>
      </c>
      <c r="B74" s="44"/>
      <c r="C74" s="85" t="s">
        <v>276</v>
      </c>
      <c r="D74" s="44"/>
      <c r="E74" s="85" t="s">
        <v>53</v>
      </c>
      <c r="F74" s="44"/>
    </row>
    <row r="75" ht="15.75" customHeight="1">
      <c r="A75" s="118">
        <v>1.0</v>
      </c>
      <c r="B75" s="44"/>
      <c r="C75" s="118">
        <v>2.0</v>
      </c>
      <c r="D75" s="44"/>
      <c r="E75" s="155">
        <f>+C75*A75</f>
        <v>2</v>
      </c>
      <c r="F75" s="44"/>
    </row>
    <row r="76" ht="15.75" customHeight="1">
      <c r="A76" s="177" t="s">
        <v>277</v>
      </c>
      <c r="B76" s="37"/>
      <c r="C76" s="37"/>
      <c r="D76" s="37"/>
      <c r="E76" s="37"/>
      <c r="F76" s="178"/>
    </row>
    <row r="77" ht="42.75" customHeight="1">
      <c r="A77" s="181"/>
      <c r="B77" s="26"/>
      <c r="C77" s="26"/>
      <c r="D77" s="26"/>
      <c r="E77" s="26"/>
      <c r="F77" s="174"/>
    </row>
    <row r="78" ht="30.75" customHeight="1">
      <c r="A78" s="285" t="s">
        <v>113</v>
      </c>
      <c r="B78" s="101">
        <v>5.8</v>
      </c>
      <c r="C78" s="105" t="s">
        <v>119</v>
      </c>
      <c r="D78" s="43"/>
      <c r="E78" s="44"/>
      <c r="F78" s="101" t="s">
        <v>49</v>
      </c>
    </row>
    <row r="79" ht="15.75" customHeight="1">
      <c r="A79" s="85" t="s">
        <v>50</v>
      </c>
      <c r="B79" s="44"/>
      <c r="C79" s="85" t="s">
        <v>51</v>
      </c>
      <c r="D79" s="44"/>
      <c r="E79" s="85" t="s">
        <v>53</v>
      </c>
      <c r="F79" s="44"/>
    </row>
    <row r="80" ht="15.75" customHeight="1">
      <c r="A80" s="118">
        <v>0.6</v>
      </c>
      <c r="B80" s="44"/>
      <c r="C80" s="118">
        <v>1.5</v>
      </c>
      <c r="D80" s="44"/>
      <c r="E80" s="155">
        <f>+(A80*C80)</f>
        <v>0.9</v>
      </c>
      <c r="F80" s="44"/>
    </row>
    <row r="81" ht="15.75" customHeight="1">
      <c r="A81" s="118"/>
      <c r="B81" s="287"/>
      <c r="C81" s="287"/>
      <c r="D81" s="287"/>
      <c r="E81" s="288"/>
      <c r="F81" s="289"/>
    </row>
    <row r="82" ht="36.0" customHeight="1">
      <c r="A82" s="74" t="s">
        <v>278</v>
      </c>
      <c r="B82" s="43"/>
      <c r="C82" s="43"/>
      <c r="D82" s="43"/>
      <c r="E82" s="43"/>
      <c r="F82" s="44"/>
    </row>
    <row r="83" ht="36.0" customHeight="1">
      <c r="A83" s="101" t="s">
        <v>114</v>
      </c>
      <c r="B83" s="101">
        <v>14.8</v>
      </c>
      <c r="C83" s="105" t="s">
        <v>122</v>
      </c>
      <c r="D83" s="43"/>
      <c r="E83" s="44"/>
      <c r="F83" s="101" t="s">
        <v>49</v>
      </c>
    </row>
    <row r="84" ht="36.0" customHeight="1">
      <c r="A84" s="85" t="s">
        <v>50</v>
      </c>
      <c r="B84" s="44"/>
      <c r="C84" s="85" t="s">
        <v>51</v>
      </c>
      <c r="D84" s="44"/>
      <c r="E84" s="85" t="s">
        <v>53</v>
      </c>
      <c r="F84" s="44"/>
    </row>
    <row r="85" ht="36.0" customHeight="1">
      <c r="A85" s="118">
        <v>0.6</v>
      </c>
      <c r="B85" s="44"/>
      <c r="C85" s="118">
        <v>1.5</v>
      </c>
      <c r="D85" s="44"/>
      <c r="E85" s="155">
        <f t="shared" ref="E85:E86" si="7">+(A85*C85)</f>
        <v>0.9</v>
      </c>
      <c r="F85" s="44"/>
    </row>
    <row r="86" ht="36.0" customHeight="1">
      <c r="A86" s="118">
        <v>0.1</v>
      </c>
      <c r="B86" s="44"/>
      <c r="C86" s="118">
        <v>1.5</v>
      </c>
      <c r="D86" s="44"/>
      <c r="E86" s="155">
        <f t="shared" si="7"/>
        <v>0.15</v>
      </c>
      <c r="F86" s="44"/>
    </row>
    <row r="87" ht="36.0" customHeight="1">
      <c r="A87" s="118"/>
      <c r="B87" s="44"/>
      <c r="C87" s="118" t="s">
        <v>118</v>
      </c>
      <c r="D87" s="44"/>
      <c r="E87" s="155">
        <f>+E86+E85</f>
        <v>1.05</v>
      </c>
      <c r="F87" s="44"/>
    </row>
    <row r="88" ht="36.0" customHeight="1">
      <c r="A88" s="74" t="s">
        <v>279</v>
      </c>
      <c r="B88" s="43"/>
      <c r="C88" s="43"/>
      <c r="D88" s="43"/>
      <c r="E88" s="43"/>
      <c r="F88" s="44"/>
    </row>
    <row r="89" ht="15.0" customHeight="1">
      <c r="A89" s="101" t="s">
        <v>127</v>
      </c>
      <c r="B89" s="101" t="s">
        <v>128</v>
      </c>
      <c r="C89" s="105" t="s">
        <v>129</v>
      </c>
      <c r="D89" s="43"/>
      <c r="E89" s="44"/>
      <c r="F89" s="101" t="s">
        <v>68</v>
      </c>
      <c r="I89" s="138" t="s">
        <v>91</v>
      </c>
    </row>
    <row r="90" ht="15.75" customHeight="1">
      <c r="A90" s="118" t="s">
        <v>280</v>
      </c>
      <c r="B90" s="43"/>
      <c r="C90" s="43"/>
      <c r="D90" s="44"/>
      <c r="E90" s="155">
        <v>1.5</v>
      </c>
      <c r="F90" s="44"/>
    </row>
    <row r="91" ht="27.0" customHeight="1">
      <c r="A91" s="101" t="s">
        <v>130</v>
      </c>
      <c r="B91" s="101" t="s">
        <v>131</v>
      </c>
      <c r="C91" s="105" t="s">
        <v>281</v>
      </c>
      <c r="D91" s="43"/>
      <c r="E91" s="44"/>
      <c r="F91" s="101" t="s">
        <v>49</v>
      </c>
    </row>
    <row r="92" ht="15.75" customHeight="1">
      <c r="A92" s="85" t="s">
        <v>242</v>
      </c>
      <c r="B92" s="44"/>
      <c r="C92" s="85" t="s">
        <v>49</v>
      </c>
      <c r="D92" s="44"/>
      <c r="E92" s="85" t="s">
        <v>118</v>
      </c>
      <c r="F92" s="44"/>
    </row>
    <row r="93" ht="15.75" customHeight="1">
      <c r="A93" s="118">
        <v>0.3</v>
      </c>
      <c r="B93" s="44"/>
      <c r="C93" s="290">
        <f>I218</f>
        <v>836.686</v>
      </c>
      <c r="D93" s="44"/>
      <c r="E93" s="291">
        <f>+A93*C93</f>
        <v>251.0058</v>
      </c>
      <c r="F93" s="44"/>
    </row>
    <row r="94" ht="15.75" customHeight="1">
      <c r="A94" s="177" t="s">
        <v>282</v>
      </c>
      <c r="B94" s="37"/>
      <c r="C94" s="37"/>
      <c r="D94" s="37"/>
      <c r="E94" s="37"/>
      <c r="F94" s="178"/>
    </row>
    <row r="95" ht="15.75" customHeight="1">
      <c r="A95" s="181"/>
      <c r="B95" s="26"/>
      <c r="C95" s="26"/>
      <c r="D95" s="26"/>
      <c r="E95" s="26"/>
      <c r="F95" s="174"/>
    </row>
    <row r="96" ht="15.75" customHeight="1">
      <c r="A96" s="101" t="s">
        <v>135</v>
      </c>
      <c r="B96" s="101" t="s">
        <v>136</v>
      </c>
      <c r="C96" s="105" t="s">
        <v>137</v>
      </c>
      <c r="D96" s="43"/>
      <c r="E96" s="44"/>
      <c r="F96" s="101" t="s">
        <v>49</v>
      </c>
    </row>
    <row r="97" ht="15.75" customHeight="1">
      <c r="A97" s="118" t="s">
        <v>50</v>
      </c>
      <c r="B97" s="44"/>
      <c r="C97" s="118" t="s">
        <v>276</v>
      </c>
      <c r="D97" s="44"/>
      <c r="E97" s="118" t="s">
        <v>53</v>
      </c>
      <c r="F97" s="44"/>
    </row>
    <row r="98" ht="15.75" customHeight="1">
      <c r="A98" s="292">
        <v>0.514506830022185</v>
      </c>
      <c r="B98" s="44"/>
      <c r="C98" s="290">
        <f>C93</f>
        <v>836.686</v>
      </c>
      <c r="D98" s="44"/>
      <c r="E98" s="293">
        <f>+A98*C98</f>
        <v>430.4806616</v>
      </c>
      <c r="F98" s="44"/>
    </row>
    <row r="99" ht="15.75" customHeight="1">
      <c r="A99" s="177" t="s">
        <v>283</v>
      </c>
      <c r="B99" s="37"/>
      <c r="C99" s="37"/>
      <c r="D99" s="37"/>
      <c r="E99" s="37"/>
      <c r="F99" s="178"/>
    </row>
    <row r="100" ht="15.75" customHeight="1">
      <c r="A100" s="181"/>
      <c r="B100" s="26"/>
      <c r="C100" s="26"/>
      <c r="D100" s="26"/>
      <c r="E100" s="26"/>
      <c r="F100" s="174"/>
    </row>
    <row r="101" ht="15.75" customHeight="1">
      <c r="A101" s="101" t="s">
        <v>140</v>
      </c>
      <c r="B101" s="101" t="s">
        <v>141</v>
      </c>
      <c r="C101" s="105" t="s">
        <v>142</v>
      </c>
      <c r="D101" s="43"/>
      <c r="E101" s="44"/>
      <c r="F101" s="101" t="s">
        <v>83</v>
      </c>
    </row>
    <row r="102" ht="30.75" customHeight="1">
      <c r="A102" s="85" t="s">
        <v>284</v>
      </c>
      <c r="B102" s="44"/>
      <c r="C102" s="294" t="s">
        <v>285</v>
      </c>
      <c r="D102" s="44"/>
      <c r="E102" s="85" t="s">
        <v>286</v>
      </c>
      <c r="F102" s="44"/>
    </row>
    <row r="103" ht="15.75" customHeight="1">
      <c r="A103" s="118">
        <v>3.0</v>
      </c>
      <c r="B103" s="44"/>
      <c r="C103" s="118">
        <v>2.0</v>
      </c>
      <c r="D103" s="44"/>
      <c r="E103" s="118">
        <v>1.0</v>
      </c>
      <c r="F103" s="44"/>
      <c r="G103" s="295"/>
    </row>
    <row r="104" ht="15.75" customHeight="1">
      <c r="A104" s="146"/>
      <c r="B104" s="146"/>
      <c r="C104" s="118" t="s">
        <v>118</v>
      </c>
      <c r="D104" s="44"/>
      <c r="E104" s="293">
        <f>A103+C103+E103</f>
        <v>6</v>
      </c>
      <c r="F104" s="44"/>
    </row>
    <row r="105" ht="15.75" customHeight="1">
      <c r="A105" s="177" t="s">
        <v>287</v>
      </c>
      <c r="B105" s="37"/>
      <c r="C105" s="37"/>
      <c r="D105" s="37"/>
      <c r="E105" s="37"/>
      <c r="F105" s="178"/>
    </row>
    <row r="106" ht="15.75" customHeight="1">
      <c r="A106" s="181"/>
      <c r="B106" s="26"/>
      <c r="C106" s="26"/>
      <c r="D106" s="26"/>
      <c r="E106" s="26"/>
      <c r="F106" s="174"/>
    </row>
    <row r="107" ht="15.75" customHeight="1">
      <c r="A107" s="285" t="s">
        <v>146</v>
      </c>
      <c r="B107" s="101">
        <v>1.39</v>
      </c>
      <c r="C107" s="105" t="s">
        <v>145</v>
      </c>
      <c r="D107" s="43"/>
      <c r="E107" s="44"/>
      <c r="F107" s="101" t="s">
        <v>49</v>
      </c>
    </row>
    <row r="108" ht="15.75" customHeight="1">
      <c r="A108" s="85" t="s">
        <v>288</v>
      </c>
      <c r="B108" s="44"/>
      <c r="C108" s="294"/>
      <c r="D108" s="44"/>
      <c r="E108" s="85" t="s">
        <v>286</v>
      </c>
      <c r="F108" s="44"/>
    </row>
    <row r="109" ht="15.75" customHeight="1">
      <c r="A109" s="118">
        <v>3.0</v>
      </c>
      <c r="B109" s="44"/>
      <c r="C109" s="118">
        <v>3.0</v>
      </c>
      <c r="D109" s="44"/>
      <c r="E109" s="118">
        <f>+C109*A109</f>
        <v>9</v>
      </c>
      <c r="F109" s="44"/>
    </row>
    <row r="110" ht="15.75" customHeight="1">
      <c r="A110" s="146"/>
      <c r="B110" s="146"/>
      <c r="C110" s="118" t="s">
        <v>118</v>
      </c>
      <c r="D110" s="44"/>
      <c r="E110" s="293">
        <f>+E109</f>
        <v>9</v>
      </c>
      <c r="F110" s="44"/>
    </row>
    <row r="111" ht="15.75" customHeight="1">
      <c r="A111" s="177" t="s">
        <v>289</v>
      </c>
      <c r="B111" s="37"/>
      <c r="C111" s="37"/>
      <c r="D111" s="37"/>
      <c r="E111" s="37"/>
      <c r="F111" s="178"/>
    </row>
    <row r="112" ht="15.75" customHeight="1">
      <c r="A112" s="181"/>
      <c r="B112" s="26"/>
      <c r="C112" s="26"/>
      <c r="D112" s="26"/>
      <c r="E112" s="26"/>
      <c r="F112" s="174"/>
    </row>
    <row r="113" ht="33.75" customHeight="1">
      <c r="A113" s="285" t="s">
        <v>151</v>
      </c>
      <c r="B113" s="101" t="s">
        <v>148</v>
      </c>
      <c r="C113" s="105" t="s">
        <v>149</v>
      </c>
      <c r="D113" s="43"/>
      <c r="E113" s="44"/>
      <c r="F113" s="101" t="s">
        <v>83</v>
      </c>
    </row>
    <row r="114" ht="15.75" customHeight="1">
      <c r="A114" s="85" t="s">
        <v>284</v>
      </c>
      <c r="B114" s="44"/>
      <c r="C114" s="85" t="s">
        <v>290</v>
      </c>
      <c r="D114" s="44"/>
      <c r="E114" s="85" t="s">
        <v>291</v>
      </c>
      <c r="F114" s="44"/>
    </row>
    <row r="115" ht="15.75" customHeight="1">
      <c r="A115" s="118">
        <v>3.0</v>
      </c>
      <c r="B115" s="44"/>
      <c r="C115" s="118">
        <v>1.0</v>
      </c>
      <c r="D115" s="44"/>
      <c r="E115" s="118">
        <v>1.0</v>
      </c>
      <c r="F115" s="44"/>
    </row>
    <row r="116" ht="15.75" customHeight="1">
      <c r="A116" s="146"/>
      <c r="B116" s="146"/>
      <c r="C116" s="118" t="s">
        <v>118</v>
      </c>
      <c r="D116" s="44"/>
      <c r="E116" s="293">
        <f>A115+C115+E115</f>
        <v>5</v>
      </c>
      <c r="F116" s="44"/>
    </row>
    <row r="117" ht="15.75" customHeight="1">
      <c r="A117" s="177" t="s">
        <v>292</v>
      </c>
      <c r="B117" s="37"/>
      <c r="C117" s="37"/>
      <c r="D117" s="37"/>
      <c r="E117" s="37"/>
      <c r="F117" s="178"/>
    </row>
    <row r="118" ht="30.0" customHeight="1">
      <c r="A118" s="181"/>
      <c r="B118" s="26"/>
      <c r="C118" s="26"/>
      <c r="D118" s="26"/>
      <c r="E118" s="26"/>
      <c r="F118" s="174"/>
    </row>
    <row r="119" ht="15.75" customHeight="1">
      <c r="A119" s="285" t="s">
        <v>161</v>
      </c>
      <c r="B119" s="101" t="s">
        <v>152</v>
      </c>
      <c r="C119" s="105" t="s">
        <v>154</v>
      </c>
      <c r="D119" s="43"/>
      <c r="E119" s="44"/>
      <c r="F119" s="101" t="s">
        <v>83</v>
      </c>
    </row>
    <row r="120" ht="15.75" customHeight="1">
      <c r="A120" s="85" t="s">
        <v>276</v>
      </c>
      <c r="B120" s="44"/>
      <c r="C120" s="85" t="s">
        <v>50</v>
      </c>
      <c r="D120" s="44"/>
      <c r="E120" s="85" t="s">
        <v>118</v>
      </c>
      <c r="F120" s="44"/>
    </row>
    <row r="121" ht="15.75" customHeight="1">
      <c r="A121" s="118">
        <v>2.0</v>
      </c>
      <c r="B121" s="44"/>
      <c r="C121" s="118">
        <v>0.9</v>
      </c>
      <c r="D121" s="44"/>
      <c r="E121" s="118">
        <f t="shared" ref="E121:E123" si="8">+C121+A121</f>
        <v>2.9</v>
      </c>
      <c r="F121" s="44"/>
      <c r="G121" s="118" t="s">
        <v>293</v>
      </c>
      <c r="H121" s="43"/>
      <c r="I121" s="44"/>
    </row>
    <row r="122" ht="15.75" customHeight="1">
      <c r="A122" s="118">
        <v>2.0</v>
      </c>
      <c r="B122" s="44"/>
      <c r="C122" s="118">
        <v>0.9</v>
      </c>
      <c r="D122" s="44"/>
      <c r="E122" s="118">
        <f t="shared" si="8"/>
        <v>2.9</v>
      </c>
      <c r="F122" s="44"/>
      <c r="G122" s="118" t="s">
        <v>294</v>
      </c>
      <c r="H122" s="43"/>
      <c r="I122" s="44"/>
    </row>
    <row r="123" ht="15.75" customHeight="1">
      <c r="A123" s="118">
        <v>2.0</v>
      </c>
      <c r="B123" s="44"/>
      <c r="C123" s="118">
        <v>0.9</v>
      </c>
      <c r="D123" s="44"/>
      <c r="E123" s="118">
        <f t="shared" si="8"/>
        <v>2.9</v>
      </c>
      <c r="F123" s="44"/>
      <c r="G123" s="118" t="s">
        <v>295</v>
      </c>
      <c r="H123" s="43"/>
      <c r="I123" s="44"/>
    </row>
    <row r="124" ht="15.75" customHeight="1">
      <c r="A124" s="157"/>
      <c r="B124" s="157"/>
      <c r="C124" s="296" t="s">
        <v>118</v>
      </c>
      <c r="D124" s="178"/>
      <c r="E124" s="297">
        <f>+E121+E122+E123</f>
        <v>8.7</v>
      </c>
      <c r="F124" s="298"/>
      <c r="G124" s="157"/>
      <c r="H124" s="157"/>
      <c r="I124" s="157"/>
    </row>
    <row r="125" ht="48.75" customHeight="1">
      <c r="A125" s="74" t="s">
        <v>296</v>
      </c>
      <c r="B125" s="43"/>
      <c r="C125" s="43"/>
      <c r="D125" s="43"/>
      <c r="E125" s="43"/>
      <c r="F125" s="44"/>
    </row>
    <row r="126" ht="26.25" customHeight="1">
      <c r="A126" s="285" t="s">
        <v>177</v>
      </c>
      <c r="B126" s="101" t="s">
        <v>297</v>
      </c>
      <c r="C126" s="105" t="s">
        <v>157</v>
      </c>
      <c r="D126" s="43"/>
      <c r="E126" s="44"/>
      <c r="F126" s="101" t="s">
        <v>49</v>
      </c>
    </row>
    <row r="127" ht="15.75" customHeight="1">
      <c r="A127" s="299" t="s">
        <v>50</v>
      </c>
      <c r="B127" s="44"/>
      <c r="C127" s="299" t="s">
        <v>276</v>
      </c>
      <c r="D127" s="44"/>
      <c r="E127" s="299" t="s">
        <v>53</v>
      </c>
      <c r="F127" s="44"/>
      <c r="G127" s="300"/>
      <c r="H127" s="300"/>
      <c r="I127" s="300"/>
    </row>
    <row r="128" ht="15.75" customHeight="1">
      <c r="A128" s="299">
        <v>2.1</v>
      </c>
      <c r="B128" s="44"/>
      <c r="C128" s="299">
        <v>2.6</v>
      </c>
      <c r="D128" s="44"/>
      <c r="E128" s="299">
        <f t="shared" ref="E128:E129" si="9">A128*C128</f>
        <v>5.46</v>
      </c>
      <c r="F128" s="44"/>
      <c r="G128" s="301" t="s">
        <v>298</v>
      </c>
      <c r="H128" s="302"/>
      <c r="I128" s="215"/>
    </row>
    <row r="129" ht="15.75" customHeight="1">
      <c r="A129" s="299">
        <v>3.0</v>
      </c>
      <c r="B129" s="44"/>
      <c r="C129" s="299">
        <v>3.0</v>
      </c>
      <c r="D129" s="44"/>
      <c r="E129" s="299">
        <f t="shared" si="9"/>
        <v>9</v>
      </c>
      <c r="F129" s="44"/>
      <c r="G129" s="303" t="s">
        <v>299</v>
      </c>
      <c r="H129" s="304"/>
      <c r="I129" s="304"/>
    </row>
    <row r="130" ht="15.75" customHeight="1">
      <c r="A130" s="305"/>
      <c r="B130" s="306"/>
      <c r="C130" s="296" t="s">
        <v>118</v>
      </c>
      <c r="D130" s="178"/>
      <c r="E130" s="307">
        <f>+E129+E128</f>
        <v>14.46</v>
      </c>
      <c r="F130" s="44"/>
      <c r="G130" s="304"/>
      <c r="H130" s="304"/>
      <c r="I130" s="304"/>
    </row>
    <row r="131" ht="15.75" customHeight="1">
      <c r="A131" s="285" t="s">
        <v>234</v>
      </c>
      <c r="B131" s="101" t="s">
        <v>300</v>
      </c>
      <c r="C131" s="105" t="s">
        <v>163</v>
      </c>
      <c r="D131" s="43"/>
      <c r="E131" s="44"/>
      <c r="F131" s="101" t="s">
        <v>49</v>
      </c>
    </row>
    <row r="132" ht="15.75" customHeight="1">
      <c r="A132" s="85" t="s">
        <v>50</v>
      </c>
      <c r="B132" s="44"/>
      <c r="C132" s="85" t="s">
        <v>51</v>
      </c>
      <c r="D132" s="44"/>
      <c r="E132" s="85" t="s">
        <v>53</v>
      </c>
      <c r="F132" s="44"/>
      <c r="G132" s="177" t="s">
        <v>301</v>
      </c>
      <c r="H132" s="178"/>
    </row>
    <row r="133" ht="15.75" customHeight="1">
      <c r="A133" s="118">
        <v>2.5</v>
      </c>
      <c r="B133" s="44"/>
      <c r="C133" s="118">
        <v>3.5</v>
      </c>
      <c r="D133" s="44"/>
      <c r="E133" s="118">
        <f t="shared" ref="E133:E136" si="10">+C133*A133</f>
        <v>8.75</v>
      </c>
      <c r="F133" s="44"/>
      <c r="G133" s="181"/>
      <c r="H133" s="174"/>
    </row>
    <row r="134" ht="15.0" customHeight="1">
      <c r="A134" s="118">
        <v>5.0</v>
      </c>
      <c r="B134" s="44"/>
      <c r="C134" s="118">
        <v>3.0</v>
      </c>
      <c r="D134" s="44"/>
      <c r="E134" s="118">
        <f t="shared" si="10"/>
        <v>15</v>
      </c>
      <c r="F134" s="44"/>
      <c r="G134" s="261" t="s">
        <v>302</v>
      </c>
      <c r="H134" s="44"/>
    </row>
    <row r="135" ht="15.75" customHeight="1">
      <c r="A135" s="118">
        <v>2.0</v>
      </c>
      <c r="B135" s="44"/>
      <c r="C135" s="290">
        <v>2.5</v>
      </c>
      <c r="D135" s="44"/>
      <c r="E135" s="118">
        <f t="shared" si="10"/>
        <v>5</v>
      </c>
      <c r="F135" s="44"/>
      <c r="G135" s="261" t="s">
        <v>303</v>
      </c>
      <c r="H135" s="44"/>
    </row>
    <row r="136" ht="15.75" customHeight="1">
      <c r="A136" s="118">
        <v>2.0</v>
      </c>
      <c r="B136" s="44"/>
      <c r="C136" s="118">
        <v>2.5</v>
      </c>
      <c r="D136" s="44"/>
      <c r="E136" s="118">
        <f t="shared" si="10"/>
        <v>5</v>
      </c>
      <c r="F136" s="44"/>
      <c r="G136" s="261" t="s">
        <v>304</v>
      </c>
      <c r="H136" s="44"/>
    </row>
    <row r="137" ht="15.75" customHeight="1">
      <c r="D137" s="239" t="s">
        <v>118</v>
      </c>
      <c r="E137" s="242">
        <f>+E133+E134+E135+E136</f>
        <v>33.75</v>
      </c>
      <c r="F137" s="232"/>
    </row>
    <row r="138" ht="15.75" customHeight="1">
      <c r="A138" s="285" t="s">
        <v>235</v>
      </c>
      <c r="B138" s="101" t="s">
        <v>168</v>
      </c>
      <c r="C138" s="105" t="s">
        <v>170</v>
      </c>
      <c r="D138" s="43"/>
      <c r="E138" s="44"/>
      <c r="F138" s="101" t="s">
        <v>68</v>
      </c>
    </row>
    <row r="139" ht="15.75" customHeight="1">
      <c r="A139" s="118" t="s">
        <v>305</v>
      </c>
      <c r="B139" s="44"/>
      <c r="C139" s="176">
        <v>15.2</v>
      </c>
      <c r="D139" s="118" t="s">
        <v>306</v>
      </c>
      <c r="E139" s="44"/>
      <c r="F139" s="176">
        <v>8.2</v>
      </c>
    </row>
    <row r="140" ht="15.75" customHeight="1">
      <c r="D140" s="308"/>
      <c r="E140" s="309" t="s">
        <v>118</v>
      </c>
      <c r="F140" s="310">
        <f>C139+F139</f>
        <v>23.4</v>
      </c>
    </row>
    <row r="141" ht="15.75" customHeight="1">
      <c r="A141" s="285" t="s">
        <v>181</v>
      </c>
      <c r="B141" s="101" t="s">
        <v>307</v>
      </c>
      <c r="C141" s="105" t="s">
        <v>308</v>
      </c>
      <c r="D141" s="43"/>
      <c r="E141" s="44"/>
      <c r="F141" s="101" t="s">
        <v>68</v>
      </c>
    </row>
    <row r="142" ht="15.75" customHeight="1">
      <c r="A142" s="118" t="s">
        <v>305</v>
      </c>
      <c r="B142" s="44"/>
      <c r="C142" s="176">
        <v>15.2</v>
      </c>
      <c r="D142" s="118" t="s">
        <v>306</v>
      </c>
      <c r="E142" s="44"/>
      <c r="F142" s="176">
        <v>8.2</v>
      </c>
    </row>
    <row r="143" ht="15.75" customHeight="1">
      <c r="D143" s="308"/>
      <c r="E143" s="309" t="s">
        <v>118</v>
      </c>
      <c r="F143" s="310">
        <f>C142+F142</f>
        <v>23.4</v>
      </c>
    </row>
    <row r="144" ht="26.25" customHeight="1">
      <c r="A144" s="285" t="s">
        <v>236</v>
      </c>
      <c r="B144" s="101" t="s">
        <v>179</v>
      </c>
      <c r="C144" s="105" t="s">
        <v>180</v>
      </c>
      <c r="D144" s="43"/>
      <c r="E144" s="44"/>
      <c r="F144" s="101" t="s">
        <v>49</v>
      </c>
    </row>
    <row r="145" ht="15.75" customHeight="1">
      <c r="A145" s="85" t="s">
        <v>50</v>
      </c>
      <c r="B145" s="44"/>
      <c r="C145" s="85" t="s">
        <v>276</v>
      </c>
      <c r="D145" s="44"/>
      <c r="E145" s="85" t="s">
        <v>53</v>
      </c>
      <c r="F145" s="44"/>
    </row>
    <row r="146" ht="15.75" customHeight="1">
      <c r="A146" s="261">
        <v>11.0</v>
      </c>
      <c r="B146" s="44"/>
      <c r="C146" s="261">
        <v>1.6</v>
      </c>
      <c r="D146" s="43"/>
      <c r="E146" s="118">
        <f t="shared" ref="E146:E147" si="11">A146*C146</f>
        <v>17.6</v>
      </c>
      <c r="F146" s="44"/>
      <c r="G146" s="118" t="s">
        <v>265</v>
      </c>
      <c r="H146" s="44"/>
    </row>
    <row r="147" ht="15.75" customHeight="1">
      <c r="A147" s="261">
        <v>10.0</v>
      </c>
      <c r="B147" s="44"/>
      <c r="C147" s="261">
        <v>1.6</v>
      </c>
      <c r="D147" s="43"/>
      <c r="E147" s="118">
        <f t="shared" si="11"/>
        <v>16</v>
      </c>
      <c r="F147" s="44"/>
      <c r="G147" s="118" t="s">
        <v>264</v>
      </c>
      <c r="H147" s="44"/>
    </row>
    <row r="148" ht="15.75" customHeight="1">
      <c r="A148" s="311"/>
      <c r="B148" s="37"/>
      <c r="C148" s="312" t="s">
        <v>118</v>
      </c>
      <c r="D148" s="178"/>
      <c r="E148" s="155">
        <f>+E146+E147</f>
        <v>33.6</v>
      </c>
      <c r="F148" s="44"/>
    </row>
    <row r="149" ht="30.0" customHeight="1">
      <c r="A149" s="313" t="s">
        <v>309</v>
      </c>
      <c r="B149" s="43"/>
      <c r="C149" s="43"/>
      <c r="D149" s="43"/>
      <c r="E149" s="43"/>
      <c r="F149" s="4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  <c r="Z149" s="314"/>
    </row>
    <row r="150" ht="15.75" customHeight="1">
      <c r="A150" s="285" t="s">
        <v>239</v>
      </c>
      <c r="B150" s="247" t="s">
        <v>182</v>
      </c>
      <c r="C150" s="105" t="s">
        <v>310</v>
      </c>
      <c r="D150" s="43"/>
      <c r="E150" s="44"/>
      <c r="F150" s="101" t="s">
        <v>49</v>
      </c>
    </row>
    <row r="151" ht="15.75" customHeight="1">
      <c r="A151" s="85" t="s">
        <v>50</v>
      </c>
      <c r="B151" s="44"/>
      <c r="C151" s="85" t="s">
        <v>276</v>
      </c>
      <c r="D151" s="44"/>
      <c r="E151" s="85" t="s">
        <v>53</v>
      </c>
      <c r="F151" s="44"/>
    </row>
    <row r="152" ht="15.75" customHeight="1">
      <c r="A152" s="118">
        <v>5.2</v>
      </c>
      <c r="B152" s="44"/>
      <c r="C152" s="118">
        <v>5.7</v>
      </c>
      <c r="D152" s="44"/>
      <c r="E152" s="118">
        <f t="shared" ref="E152:E154" si="12">+C152*A152</f>
        <v>29.64</v>
      </c>
      <c r="F152" s="44"/>
      <c r="G152" s="315" t="s">
        <v>311</v>
      </c>
    </row>
    <row r="153" ht="15.75" customHeight="1">
      <c r="A153" s="118">
        <v>1.5</v>
      </c>
      <c r="B153" s="44"/>
      <c r="C153" s="118">
        <v>2.8</v>
      </c>
      <c r="D153" s="44"/>
      <c r="E153" s="118">
        <f t="shared" si="12"/>
        <v>4.2</v>
      </c>
      <c r="F153" s="44"/>
      <c r="G153" s="316"/>
    </row>
    <row r="154" ht="15.75" customHeight="1">
      <c r="A154" s="118">
        <v>0.9</v>
      </c>
      <c r="B154" s="44"/>
      <c r="C154" s="118">
        <v>2.9</v>
      </c>
      <c r="D154" s="44"/>
      <c r="E154" s="118">
        <f t="shared" si="12"/>
        <v>2.61</v>
      </c>
      <c r="F154" s="44"/>
      <c r="G154" s="316"/>
    </row>
    <row r="155" ht="15.75" customHeight="1">
      <c r="D155" s="239" t="s">
        <v>118</v>
      </c>
      <c r="E155" s="242">
        <f>+E152+E153+E154</f>
        <v>36.45</v>
      </c>
      <c r="F155" s="232"/>
    </row>
    <row r="156" ht="15.75" customHeight="1">
      <c r="A156" s="281" t="s">
        <v>312</v>
      </c>
      <c r="B156" s="37"/>
      <c r="C156" s="37"/>
      <c r="D156" s="37"/>
      <c r="E156" s="37"/>
      <c r="F156" s="178"/>
    </row>
    <row r="157" ht="15.75" customHeight="1">
      <c r="A157" s="181"/>
      <c r="B157" s="26"/>
      <c r="C157" s="26"/>
      <c r="D157" s="26"/>
      <c r="E157" s="26"/>
      <c r="F157" s="174"/>
    </row>
    <row r="158" ht="30.0" customHeight="1">
      <c r="A158" s="317" t="s">
        <v>183</v>
      </c>
      <c r="B158" s="101" t="s">
        <v>184</v>
      </c>
      <c r="C158" s="105" t="s">
        <v>186</v>
      </c>
      <c r="D158" s="43"/>
      <c r="E158" s="44"/>
      <c r="F158" s="101" t="s">
        <v>49</v>
      </c>
    </row>
    <row r="159" ht="15.75" customHeight="1">
      <c r="A159" s="85" t="s">
        <v>143</v>
      </c>
      <c r="B159" s="44"/>
      <c r="C159" s="85" t="s">
        <v>51</v>
      </c>
      <c r="D159" s="44"/>
      <c r="E159" s="85" t="s">
        <v>53</v>
      </c>
      <c r="F159" s="44"/>
    </row>
    <row r="160" ht="15.75" customHeight="1">
      <c r="A160" s="118">
        <v>1.95</v>
      </c>
      <c r="B160" s="44"/>
      <c r="C160" s="118">
        <v>2.5</v>
      </c>
      <c r="D160" s="44"/>
      <c r="E160" s="118">
        <f>+C160*A160</f>
        <v>4.875</v>
      </c>
      <c r="F160" s="44"/>
      <c r="G160" s="177" t="s">
        <v>313</v>
      </c>
      <c r="H160" s="178"/>
    </row>
    <row r="161" ht="15.75" customHeight="1">
      <c r="D161" s="318" t="s">
        <v>118</v>
      </c>
      <c r="E161" s="319">
        <f>+E160</f>
        <v>4.875</v>
      </c>
      <c r="F161" s="320"/>
      <c r="G161" s="181"/>
      <c r="H161" s="174"/>
    </row>
    <row r="162" ht="15.75" customHeight="1">
      <c r="A162" s="177" t="s">
        <v>314</v>
      </c>
      <c r="B162" s="37"/>
      <c r="C162" s="37"/>
      <c r="D162" s="37"/>
      <c r="E162" s="37"/>
      <c r="F162" s="178"/>
    </row>
    <row r="163" ht="15.75" customHeight="1">
      <c r="A163" s="181"/>
      <c r="B163" s="26"/>
      <c r="C163" s="26"/>
      <c r="D163" s="26"/>
      <c r="E163" s="26"/>
      <c r="F163" s="174"/>
    </row>
    <row r="164" ht="15.75" customHeight="1">
      <c r="A164" s="321" t="s">
        <v>189</v>
      </c>
      <c r="B164" s="322" t="s">
        <v>190</v>
      </c>
      <c r="C164" s="323" t="s">
        <v>191</v>
      </c>
      <c r="D164" s="324"/>
      <c r="E164" s="298"/>
      <c r="F164" s="322" t="s">
        <v>49</v>
      </c>
    </row>
    <row r="165" ht="15.75" customHeight="1">
      <c r="A165" s="85" t="s">
        <v>143</v>
      </c>
      <c r="B165" s="44"/>
      <c r="C165" s="85" t="s">
        <v>51</v>
      </c>
      <c r="D165" s="44"/>
      <c r="E165" s="85" t="s">
        <v>53</v>
      </c>
      <c r="F165" s="44"/>
      <c r="G165" s="176"/>
      <c r="H165" s="176"/>
      <c r="I165" s="176"/>
    </row>
    <row r="166" ht="15.75" customHeight="1">
      <c r="A166" s="118">
        <v>2.5</v>
      </c>
      <c r="B166" s="44"/>
      <c r="C166" s="118">
        <v>4.5</v>
      </c>
      <c r="D166" s="44"/>
      <c r="E166" s="118">
        <f t="shared" ref="E166:E168" si="13">+C166*A166</f>
        <v>11.25</v>
      </c>
      <c r="F166" s="44"/>
      <c r="G166" s="325" t="s">
        <v>315</v>
      </c>
      <c r="H166" s="43"/>
      <c r="I166" s="44"/>
    </row>
    <row r="167" ht="15.75" customHeight="1">
      <c r="A167" s="118">
        <v>1.9</v>
      </c>
      <c r="B167" s="44"/>
      <c r="C167" s="118">
        <v>2.5</v>
      </c>
      <c r="D167" s="44"/>
      <c r="E167" s="118">
        <f t="shared" si="13"/>
        <v>4.75</v>
      </c>
      <c r="F167" s="44"/>
      <c r="G167" s="325" t="s">
        <v>316</v>
      </c>
      <c r="H167" s="43"/>
      <c r="I167" s="44"/>
    </row>
    <row r="168" ht="15.75" customHeight="1">
      <c r="A168" s="118">
        <v>0.95</v>
      </c>
      <c r="B168" s="44"/>
      <c r="C168" s="118">
        <v>1.5</v>
      </c>
      <c r="D168" s="44"/>
      <c r="E168" s="118">
        <f t="shared" si="13"/>
        <v>1.425</v>
      </c>
      <c r="F168" s="44"/>
      <c r="G168" s="326" t="s">
        <v>317</v>
      </c>
      <c r="H168" s="37"/>
      <c r="I168" s="178"/>
    </row>
    <row r="169" ht="29.25" customHeight="1">
      <c r="A169" s="118">
        <v>0.1</v>
      </c>
      <c r="B169" s="44"/>
      <c r="C169" s="118">
        <v>0.7</v>
      </c>
      <c r="D169" s="44"/>
      <c r="E169" s="118">
        <f>+(C169*A169)*50</f>
        <v>3.5</v>
      </c>
      <c r="F169" s="44"/>
      <c r="G169" s="74" t="s">
        <v>318</v>
      </c>
      <c r="H169" s="43"/>
      <c r="I169" s="43"/>
      <c r="J169" s="43"/>
      <c r="K169" s="44"/>
    </row>
    <row r="170" ht="30.75" customHeight="1">
      <c r="A170" s="118">
        <v>0.1</v>
      </c>
      <c r="B170" s="44"/>
      <c r="C170" s="118">
        <v>0.9</v>
      </c>
      <c r="D170" s="44"/>
      <c r="E170" s="118">
        <f>+(C170*A170)*25</f>
        <v>2.25</v>
      </c>
      <c r="F170" s="44"/>
      <c r="G170" s="74" t="s">
        <v>319</v>
      </c>
      <c r="H170" s="43"/>
      <c r="I170" s="43"/>
      <c r="J170" s="43"/>
      <c r="K170" s="44"/>
    </row>
    <row r="171" ht="15.75" customHeight="1">
      <c r="A171" s="118">
        <v>0.95</v>
      </c>
      <c r="B171" s="44"/>
      <c r="C171" s="118">
        <v>1.5</v>
      </c>
      <c r="D171" s="44"/>
      <c r="E171" s="118">
        <f t="shared" ref="E171:E172" si="14">+C171*A171</f>
        <v>1.425</v>
      </c>
      <c r="F171" s="44"/>
      <c r="G171" s="327" t="s">
        <v>320</v>
      </c>
      <c r="H171" s="26"/>
      <c r="I171" s="174"/>
    </row>
    <row r="172" ht="15.75" customHeight="1">
      <c r="A172" s="118">
        <v>2.6</v>
      </c>
      <c r="B172" s="44"/>
      <c r="C172" s="118">
        <v>2.9</v>
      </c>
      <c r="D172" s="44"/>
      <c r="E172" s="118">
        <f t="shared" si="14"/>
        <v>7.54</v>
      </c>
      <c r="F172" s="44"/>
      <c r="G172" s="328" t="s">
        <v>321</v>
      </c>
      <c r="H172" s="37"/>
      <c r="I172" s="37"/>
    </row>
    <row r="173" ht="15.75" customHeight="1">
      <c r="D173" s="239" t="s">
        <v>118</v>
      </c>
      <c r="E173" s="242">
        <f>+E166+E167+E168+E171+E169+E170+E172</f>
        <v>32.14</v>
      </c>
      <c r="F173" s="232"/>
    </row>
    <row r="174" ht="15.75" customHeight="1">
      <c r="A174" s="285" t="s">
        <v>89</v>
      </c>
      <c r="B174" s="101" t="s">
        <v>193</v>
      </c>
      <c r="C174" s="105" t="s">
        <v>194</v>
      </c>
      <c r="D174" s="43"/>
      <c r="E174" s="44"/>
      <c r="F174" s="101" t="s">
        <v>49</v>
      </c>
    </row>
    <row r="175" ht="15.75" customHeight="1">
      <c r="A175" s="253" t="s">
        <v>276</v>
      </c>
      <c r="B175" s="44"/>
      <c r="C175" s="255" t="s">
        <v>50</v>
      </c>
      <c r="D175" s="44"/>
      <c r="E175" s="255" t="s">
        <v>53</v>
      </c>
      <c r="F175" s="44"/>
      <c r="G175" s="329"/>
      <c r="H175" s="330"/>
      <c r="I175" s="330"/>
    </row>
    <row r="176" ht="15.75" customHeight="1">
      <c r="A176" s="253">
        <v>0.7</v>
      </c>
      <c r="B176" s="44"/>
      <c r="C176" s="255">
        <v>0.7</v>
      </c>
      <c r="D176" s="44"/>
      <c r="E176" s="255">
        <f>C176*A176</f>
        <v>0.49</v>
      </c>
      <c r="F176" s="44"/>
      <c r="G176" s="331" t="s">
        <v>264</v>
      </c>
      <c r="H176" s="44"/>
      <c r="I176" s="330"/>
    </row>
    <row r="177" ht="15.75" customHeight="1">
      <c r="A177" s="253"/>
      <c r="B177" s="44"/>
      <c r="C177" s="255" t="s">
        <v>118</v>
      </c>
      <c r="D177" s="44"/>
      <c r="E177" s="332">
        <f>+E176</f>
        <v>0.49</v>
      </c>
      <c r="F177" s="44"/>
      <c r="G177" s="329"/>
      <c r="H177" s="330"/>
      <c r="I177" s="330"/>
    </row>
    <row r="178" ht="15.0" customHeight="1">
      <c r="A178" s="321" t="s">
        <v>195</v>
      </c>
      <c r="B178" s="322" t="s">
        <v>196</v>
      </c>
      <c r="C178" s="333" t="s">
        <v>197</v>
      </c>
      <c r="D178" s="324"/>
      <c r="E178" s="298"/>
      <c r="F178" s="322" t="s">
        <v>49</v>
      </c>
    </row>
    <row r="179" ht="15.75" customHeight="1">
      <c r="A179" s="85" t="s">
        <v>50</v>
      </c>
      <c r="B179" s="44"/>
      <c r="C179" s="85" t="s">
        <v>51</v>
      </c>
      <c r="D179" s="44"/>
      <c r="E179" s="85" t="s">
        <v>322</v>
      </c>
      <c r="F179" s="44"/>
      <c r="G179" s="85" t="s">
        <v>323</v>
      </c>
      <c r="H179" s="44"/>
      <c r="I179" s="85" t="s">
        <v>118</v>
      </c>
      <c r="J179" s="44"/>
      <c r="K179" s="328" t="s">
        <v>324</v>
      </c>
      <c r="L179" s="178"/>
    </row>
    <row r="180" ht="15.75" customHeight="1">
      <c r="A180" s="146"/>
      <c r="B180" s="146"/>
      <c r="C180" s="146"/>
      <c r="D180" s="146"/>
      <c r="E180" s="146" t="s">
        <v>50</v>
      </c>
      <c r="F180" s="146" t="s">
        <v>51</v>
      </c>
      <c r="G180" s="146" t="s">
        <v>50</v>
      </c>
      <c r="H180" s="146" t="s">
        <v>51</v>
      </c>
      <c r="I180" s="146"/>
      <c r="J180" s="146"/>
      <c r="K180" s="181"/>
      <c r="L180" s="174"/>
    </row>
    <row r="181" ht="15.0" customHeight="1">
      <c r="A181" s="293">
        <f>+N181</f>
        <v>13.4</v>
      </c>
      <c r="B181" s="44"/>
      <c r="C181" s="118">
        <v>2.5</v>
      </c>
      <c r="D181" s="44"/>
      <c r="E181" s="176"/>
      <c r="F181" s="176"/>
      <c r="G181" s="118"/>
      <c r="H181" s="44"/>
      <c r="I181" s="290">
        <f>+A181*C181</f>
        <v>33.5</v>
      </c>
      <c r="J181" s="44"/>
      <c r="K181" s="334" t="s">
        <v>325</v>
      </c>
      <c r="L181" s="178"/>
      <c r="M181" s="109"/>
      <c r="N181" s="138">
        <f>0.9+3.25+3.9+2.9+2.45</f>
        <v>13.4</v>
      </c>
    </row>
    <row r="182" ht="15.75" customHeight="1">
      <c r="A182" s="118">
        <v>4.4</v>
      </c>
      <c r="B182" s="44"/>
      <c r="C182" s="118">
        <v>2.5</v>
      </c>
      <c r="D182" s="44"/>
      <c r="E182" s="176">
        <v>1.9</v>
      </c>
      <c r="F182" s="176">
        <v>3.5</v>
      </c>
      <c r="G182" s="118"/>
      <c r="H182" s="44"/>
      <c r="I182" s="290">
        <f>+((A182*C182)-(E182*F182))</f>
        <v>4.35</v>
      </c>
      <c r="J182" s="44"/>
      <c r="K182" s="316"/>
      <c r="L182" s="245"/>
      <c r="M182" s="109"/>
    </row>
    <row r="183" ht="15.75" customHeight="1">
      <c r="A183" s="118">
        <v>4.4</v>
      </c>
      <c r="B183" s="44"/>
      <c r="C183" s="118">
        <v>2.5</v>
      </c>
      <c r="D183" s="44"/>
      <c r="E183" s="176">
        <v>1.9</v>
      </c>
      <c r="F183" s="176">
        <v>4.0</v>
      </c>
      <c r="G183" s="176">
        <v>1.2</v>
      </c>
      <c r="H183" s="176">
        <v>2.1</v>
      </c>
      <c r="I183" s="290">
        <f t="shared" ref="I183:I193" si="15">+((A183*C183)-((E183*F183)+(G183*H183)))</f>
        <v>0.88</v>
      </c>
      <c r="J183" s="44"/>
      <c r="K183" s="316"/>
      <c r="L183" s="245"/>
      <c r="M183" s="109"/>
    </row>
    <row r="184" ht="15.75" customHeight="1">
      <c r="A184" s="118">
        <f>+A181</f>
        <v>13.4</v>
      </c>
      <c r="B184" s="44"/>
      <c r="C184" s="118">
        <v>2.5</v>
      </c>
      <c r="D184" s="44"/>
      <c r="E184" s="176">
        <v>1.9</v>
      </c>
      <c r="F184" s="176">
        <v>4.0</v>
      </c>
      <c r="G184" s="176">
        <v>1.2</v>
      </c>
      <c r="H184" s="176">
        <v>2.1</v>
      </c>
      <c r="I184" s="290">
        <f t="shared" si="15"/>
        <v>23.38</v>
      </c>
      <c r="J184" s="44"/>
      <c r="K184" s="181"/>
      <c r="L184" s="174"/>
      <c r="M184" s="109"/>
    </row>
    <row r="185" ht="15.75" customHeight="1">
      <c r="A185" s="118">
        <v>4.4</v>
      </c>
      <c r="B185" s="44"/>
      <c r="C185" s="118">
        <v>2.6</v>
      </c>
      <c r="D185" s="44"/>
      <c r="E185" s="176">
        <v>0.8</v>
      </c>
      <c r="F185" s="176">
        <v>1.5</v>
      </c>
      <c r="G185" s="176">
        <v>1.2</v>
      </c>
      <c r="H185" s="176">
        <v>2.1</v>
      </c>
      <c r="I185" s="290">
        <f t="shared" si="15"/>
        <v>7.72</v>
      </c>
      <c r="J185" s="44"/>
      <c r="K185" s="281" t="s">
        <v>326</v>
      </c>
      <c r="L185" s="178"/>
    </row>
    <row r="186" ht="15.75" customHeight="1">
      <c r="A186" s="118">
        <v>3.0</v>
      </c>
      <c r="B186" s="44"/>
      <c r="C186" s="118">
        <v>2.6</v>
      </c>
      <c r="D186" s="44"/>
      <c r="E186" s="176"/>
      <c r="F186" s="176"/>
      <c r="G186" s="176">
        <v>0.8</v>
      </c>
      <c r="H186" s="176">
        <v>2.1</v>
      </c>
      <c r="I186" s="290">
        <f t="shared" si="15"/>
        <v>6.12</v>
      </c>
      <c r="J186" s="44"/>
      <c r="K186" s="316"/>
      <c r="L186" s="245"/>
    </row>
    <row r="187" ht="15.75" customHeight="1">
      <c r="A187" s="118">
        <v>14.6</v>
      </c>
      <c r="B187" s="44"/>
      <c r="C187" s="118">
        <v>2.6</v>
      </c>
      <c r="D187" s="44"/>
      <c r="E187" s="176"/>
      <c r="F187" s="176"/>
      <c r="G187" s="176">
        <v>0.7</v>
      </c>
      <c r="H187" s="176">
        <v>2.1</v>
      </c>
      <c r="I187" s="290">
        <f t="shared" si="15"/>
        <v>36.49</v>
      </c>
      <c r="J187" s="44"/>
      <c r="K187" s="316"/>
      <c r="L187" s="245"/>
    </row>
    <row r="188" ht="15.75" customHeight="1">
      <c r="A188" s="118">
        <v>14.6</v>
      </c>
      <c r="B188" s="44"/>
      <c r="C188" s="118">
        <v>2.5</v>
      </c>
      <c r="D188" s="44"/>
      <c r="E188" s="176"/>
      <c r="F188" s="176"/>
      <c r="G188" s="176">
        <v>0.9</v>
      </c>
      <c r="H188" s="176">
        <v>2.1</v>
      </c>
      <c r="I188" s="290">
        <f t="shared" si="15"/>
        <v>34.61</v>
      </c>
      <c r="J188" s="44"/>
      <c r="K188" s="316"/>
      <c r="L188" s="245"/>
    </row>
    <row r="189" ht="15.75" customHeight="1">
      <c r="A189" s="118">
        <v>14.6</v>
      </c>
      <c r="B189" s="44"/>
      <c r="C189" s="118">
        <v>2.5</v>
      </c>
      <c r="D189" s="44"/>
      <c r="E189" s="176">
        <v>1.9</v>
      </c>
      <c r="F189" s="176">
        <v>2.6</v>
      </c>
      <c r="G189" s="176">
        <v>0.9</v>
      </c>
      <c r="H189" s="176">
        <v>2.1</v>
      </c>
      <c r="I189" s="290">
        <f t="shared" si="15"/>
        <v>29.67</v>
      </c>
      <c r="J189" s="44"/>
      <c r="K189" s="181"/>
      <c r="L189" s="174"/>
    </row>
    <row r="190" ht="15.75" customHeight="1">
      <c r="A190" s="118">
        <v>5.7</v>
      </c>
      <c r="B190" s="44"/>
      <c r="C190" s="118">
        <v>2.6</v>
      </c>
      <c r="D190" s="44"/>
      <c r="E190" s="176"/>
      <c r="F190" s="176"/>
      <c r="G190" s="176">
        <v>1.8</v>
      </c>
      <c r="H190" s="176">
        <v>2.1</v>
      </c>
      <c r="I190" s="290">
        <f t="shared" si="15"/>
        <v>11.04</v>
      </c>
      <c r="J190" s="44"/>
      <c r="K190" s="334" t="s">
        <v>327</v>
      </c>
      <c r="L190" s="178"/>
    </row>
    <row r="191" ht="15.75" customHeight="1">
      <c r="A191" s="118">
        <v>5.7</v>
      </c>
      <c r="B191" s="44"/>
      <c r="C191" s="118">
        <v>2.6</v>
      </c>
      <c r="D191" s="44"/>
      <c r="E191" s="176">
        <v>2.9</v>
      </c>
      <c r="F191" s="176">
        <v>2.9</v>
      </c>
      <c r="G191" s="176"/>
      <c r="H191" s="176"/>
      <c r="I191" s="290">
        <f t="shared" si="15"/>
        <v>6.41</v>
      </c>
      <c r="J191" s="44"/>
      <c r="K191" s="316"/>
      <c r="L191" s="245"/>
    </row>
    <row r="192" ht="15.75" customHeight="1">
      <c r="A192" s="118">
        <v>5.7</v>
      </c>
      <c r="B192" s="44"/>
      <c r="C192" s="118">
        <v>2.6</v>
      </c>
      <c r="D192" s="44"/>
      <c r="E192" s="176"/>
      <c r="F192" s="176"/>
      <c r="G192" s="176"/>
      <c r="H192" s="176"/>
      <c r="I192" s="290">
        <f t="shared" si="15"/>
        <v>14.82</v>
      </c>
      <c r="J192" s="44"/>
      <c r="K192" s="316"/>
      <c r="L192" s="245"/>
    </row>
    <row r="193" ht="15.75" customHeight="1">
      <c r="A193" s="118">
        <v>2.85</v>
      </c>
      <c r="B193" s="44"/>
      <c r="C193" s="118">
        <v>2.6</v>
      </c>
      <c r="D193" s="44"/>
      <c r="E193" s="176"/>
      <c r="F193" s="176"/>
      <c r="G193" s="176">
        <v>1.2</v>
      </c>
      <c r="H193" s="176">
        <v>1.6</v>
      </c>
      <c r="I193" s="290">
        <f t="shared" si="15"/>
        <v>5.49</v>
      </c>
      <c r="J193" s="44"/>
      <c r="K193" s="181"/>
      <c r="L193" s="174"/>
    </row>
    <row r="194" ht="15.75" customHeight="1">
      <c r="A194" s="118">
        <v>3.35</v>
      </c>
      <c r="B194" s="44"/>
      <c r="C194" s="118">
        <v>2.6</v>
      </c>
      <c r="D194" s="44"/>
      <c r="E194" s="176"/>
      <c r="F194" s="176"/>
      <c r="G194" s="176"/>
      <c r="H194" s="176"/>
      <c r="I194" s="290">
        <f>+((A194*C194)-((E194*F194)+(G194*H194)))*9</f>
        <v>78.39</v>
      </c>
      <c r="J194" s="44"/>
      <c r="K194" s="281" t="s">
        <v>326</v>
      </c>
      <c r="L194" s="178"/>
    </row>
    <row r="195" ht="15.75" customHeight="1">
      <c r="A195" s="118">
        <v>1.96</v>
      </c>
      <c r="B195" s="44"/>
      <c r="C195" s="118">
        <v>2.6</v>
      </c>
      <c r="D195" s="44"/>
      <c r="E195" s="176"/>
      <c r="F195" s="176"/>
      <c r="G195" s="176"/>
      <c r="H195" s="176"/>
      <c r="I195" s="290">
        <f t="shared" ref="I195:I215" si="16">+((A195*C195)-((E195*F195)+(G195*H195)))</f>
        <v>5.096</v>
      </c>
      <c r="J195" s="44"/>
      <c r="K195" s="316"/>
      <c r="L195" s="245"/>
    </row>
    <row r="196" ht="15.75" customHeight="1">
      <c r="A196" s="118">
        <v>1.9</v>
      </c>
      <c r="B196" s="44"/>
      <c r="C196" s="118">
        <v>2.6</v>
      </c>
      <c r="D196" s="44"/>
      <c r="E196" s="176"/>
      <c r="F196" s="176"/>
      <c r="G196" s="176"/>
      <c r="H196" s="176"/>
      <c r="I196" s="290">
        <f t="shared" si="16"/>
        <v>4.94</v>
      </c>
      <c r="J196" s="44"/>
      <c r="K196" s="316"/>
      <c r="L196" s="245"/>
    </row>
    <row r="197" ht="15.75" customHeight="1">
      <c r="A197" s="118">
        <v>4.6</v>
      </c>
      <c r="B197" s="44"/>
      <c r="C197" s="118">
        <v>2.6</v>
      </c>
      <c r="D197" s="44"/>
      <c r="E197" s="176"/>
      <c r="F197" s="176"/>
      <c r="G197" s="176"/>
      <c r="H197" s="176"/>
      <c r="I197" s="290">
        <f t="shared" si="16"/>
        <v>11.96</v>
      </c>
      <c r="J197" s="44"/>
      <c r="K197" s="181"/>
      <c r="L197" s="174"/>
    </row>
    <row r="198" ht="15.0" customHeight="1">
      <c r="A198" s="118">
        <v>5.5</v>
      </c>
      <c r="B198" s="44"/>
      <c r="C198" s="118">
        <v>6.9</v>
      </c>
      <c r="D198" s="44"/>
      <c r="E198" s="176">
        <v>1.6</v>
      </c>
      <c r="F198" s="176">
        <v>1.6</v>
      </c>
      <c r="G198" s="176"/>
      <c r="H198" s="176"/>
      <c r="I198" s="290">
        <f t="shared" si="16"/>
        <v>35.39</v>
      </c>
      <c r="J198" s="44"/>
      <c r="K198" s="281" t="s">
        <v>328</v>
      </c>
      <c r="L198" s="178"/>
    </row>
    <row r="199" ht="15.75" customHeight="1">
      <c r="A199" s="118">
        <v>5.5</v>
      </c>
      <c r="B199" s="44"/>
      <c r="C199" s="118">
        <v>2.0</v>
      </c>
      <c r="D199" s="44"/>
      <c r="E199" s="176">
        <v>2.5</v>
      </c>
      <c r="F199" s="176">
        <v>1.6</v>
      </c>
      <c r="G199" s="176"/>
      <c r="H199" s="176"/>
      <c r="I199" s="290">
        <f t="shared" si="16"/>
        <v>7</v>
      </c>
      <c r="J199" s="44"/>
      <c r="K199" s="316"/>
      <c r="L199" s="245"/>
    </row>
    <row r="200" ht="15.75" customHeight="1">
      <c r="A200" s="118">
        <v>4.4</v>
      </c>
      <c r="B200" s="44"/>
      <c r="C200" s="118">
        <v>2.5</v>
      </c>
      <c r="D200" s="44"/>
      <c r="E200" s="176">
        <v>1.6</v>
      </c>
      <c r="F200" s="176">
        <v>1.6</v>
      </c>
      <c r="G200" s="176">
        <v>2.3</v>
      </c>
      <c r="H200" s="176">
        <v>0.9</v>
      </c>
      <c r="I200" s="290">
        <f t="shared" si="16"/>
        <v>6.37</v>
      </c>
      <c r="J200" s="44"/>
      <c r="K200" s="316"/>
      <c r="L200" s="245"/>
    </row>
    <row r="201" ht="15.75" customHeight="1">
      <c r="A201" s="118">
        <v>4.4</v>
      </c>
      <c r="B201" s="44"/>
      <c r="C201" s="118">
        <v>2.5</v>
      </c>
      <c r="D201" s="44"/>
      <c r="E201" s="176">
        <v>2.5</v>
      </c>
      <c r="F201" s="176">
        <v>1.6</v>
      </c>
      <c r="G201" s="176">
        <v>2.3</v>
      </c>
      <c r="H201" s="176">
        <v>0.9</v>
      </c>
      <c r="I201" s="290">
        <f t="shared" si="16"/>
        <v>4.93</v>
      </c>
      <c r="J201" s="44"/>
      <c r="K201" s="316"/>
      <c r="L201" s="245"/>
    </row>
    <row r="202" ht="15.75" customHeight="1">
      <c r="A202" s="118">
        <v>4.5</v>
      </c>
      <c r="B202" s="44"/>
      <c r="C202" s="118">
        <v>2.5</v>
      </c>
      <c r="D202" s="44"/>
      <c r="E202" s="176">
        <v>2.5</v>
      </c>
      <c r="F202" s="176">
        <v>1.6</v>
      </c>
      <c r="G202" s="176">
        <v>2.3</v>
      </c>
      <c r="H202" s="176">
        <v>0.9</v>
      </c>
      <c r="I202" s="290">
        <f t="shared" si="16"/>
        <v>5.18</v>
      </c>
      <c r="J202" s="44"/>
      <c r="K202" s="316"/>
      <c r="L202" s="245"/>
    </row>
    <row r="203" ht="15.75" customHeight="1">
      <c r="A203" s="118">
        <v>12.5</v>
      </c>
      <c r="B203" s="44"/>
      <c r="C203" s="118">
        <v>2.5</v>
      </c>
      <c r="D203" s="44"/>
      <c r="E203" s="176">
        <v>2.5</v>
      </c>
      <c r="F203" s="176">
        <v>1.6</v>
      </c>
      <c r="G203" s="176">
        <v>2.3</v>
      </c>
      <c r="H203" s="176">
        <v>0.9</v>
      </c>
      <c r="I203" s="290">
        <f t="shared" si="16"/>
        <v>25.18</v>
      </c>
      <c r="J203" s="44"/>
      <c r="K203" s="316"/>
      <c r="L203" s="245"/>
    </row>
    <row r="204" ht="15.75" customHeight="1">
      <c r="A204" s="118">
        <v>12.5</v>
      </c>
      <c r="B204" s="44"/>
      <c r="C204" s="118">
        <v>2.5</v>
      </c>
      <c r="D204" s="44"/>
      <c r="E204" s="176">
        <v>2.5</v>
      </c>
      <c r="F204" s="176">
        <v>1.6</v>
      </c>
      <c r="G204" s="176">
        <v>2.3</v>
      </c>
      <c r="H204" s="176">
        <v>0.9</v>
      </c>
      <c r="I204" s="290">
        <f t="shared" si="16"/>
        <v>25.18</v>
      </c>
      <c r="J204" s="44"/>
      <c r="K204" s="316"/>
      <c r="L204" s="245"/>
    </row>
    <row r="205" ht="15.75" customHeight="1">
      <c r="A205" s="118">
        <v>12.5</v>
      </c>
      <c r="B205" s="44"/>
      <c r="C205" s="118">
        <v>2.5</v>
      </c>
      <c r="D205" s="44"/>
      <c r="E205" s="176">
        <v>2.5</v>
      </c>
      <c r="F205" s="176">
        <v>1.6</v>
      </c>
      <c r="G205" s="176">
        <v>2.3</v>
      </c>
      <c r="H205" s="176">
        <v>0.9</v>
      </c>
      <c r="I205" s="290">
        <f t="shared" si="16"/>
        <v>25.18</v>
      </c>
      <c r="J205" s="44"/>
      <c r="K205" s="316"/>
      <c r="L205" s="245"/>
    </row>
    <row r="206" ht="15.75" customHeight="1">
      <c r="A206" s="118">
        <v>12.5</v>
      </c>
      <c r="B206" s="44"/>
      <c r="C206" s="118">
        <v>2.5</v>
      </c>
      <c r="D206" s="44"/>
      <c r="E206" s="176">
        <v>2.5</v>
      </c>
      <c r="F206" s="176">
        <v>1.6</v>
      </c>
      <c r="G206" s="176">
        <v>2.3</v>
      </c>
      <c r="H206" s="176">
        <v>0.9</v>
      </c>
      <c r="I206" s="290">
        <f t="shared" si="16"/>
        <v>25.18</v>
      </c>
      <c r="J206" s="44"/>
      <c r="K206" s="316"/>
      <c r="L206" s="245"/>
    </row>
    <row r="207" ht="15.75" customHeight="1">
      <c r="A207" s="118">
        <v>7.0</v>
      </c>
      <c r="B207" s="44"/>
      <c r="C207" s="118">
        <v>2.5</v>
      </c>
      <c r="D207" s="44"/>
      <c r="E207" s="176">
        <v>1.6</v>
      </c>
      <c r="F207" s="176">
        <v>1.6</v>
      </c>
      <c r="G207" s="176"/>
      <c r="H207" s="176"/>
      <c r="I207" s="290">
        <f t="shared" si="16"/>
        <v>14.94</v>
      </c>
      <c r="J207" s="44"/>
      <c r="K207" s="316"/>
      <c r="L207" s="245"/>
    </row>
    <row r="208" ht="15.75" customHeight="1">
      <c r="A208" s="118">
        <v>18.4</v>
      </c>
      <c r="B208" s="44"/>
      <c r="C208" s="118">
        <v>2.5</v>
      </c>
      <c r="D208" s="44"/>
      <c r="E208" s="176"/>
      <c r="F208" s="176"/>
      <c r="G208" s="176"/>
      <c r="H208" s="176"/>
      <c r="I208" s="290">
        <f t="shared" si="16"/>
        <v>46</v>
      </c>
      <c r="J208" s="44"/>
      <c r="K208" s="316"/>
      <c r="L208" s="245"/>
    </row>
    <row r="209" ht="15.75" customHeight="1">
      <c r="A209" s="118">
        <v>18.4</v>
      </c>
      <c r="B209" s="44"/>
      <c r="C209" s="118">
        <v>2.5</v>
      </c>
      <c r="D209" s="44"/>
      <c r="E209" s="176"/>
      <c r="F209" s="176"/>
      <c r="G209" s="176"/>
      <c r="H209" s="176"/>
      <c r="I209" s="290">
        <f t="shared" si="16"/>
        <v>46</v>
      </c>
      <c r="J209" s="44"/>
      <c r="K209" s="316"/>
      <c r="L209" s="245"/>
    </row>
    <row r="210" ht="15.75" customHeight="1">
      <c r="A210" s="118">
        <v>2.9</v>
      </c>
      <c r="B210" s="44"/>
      <c r="C210" s="118">
        <v>2.5</v>
      </c>
      <c r="D210" s="44"/>
      <c r="E210" s="176"/>
      <c r="F210" s="176"/>
      <c r="G210" s="176"/>
      <c r="H210" s="176"/>
      <c r="I210" s="290">
        <f t="shared" si="16"/>
        <v>7.25</v>
      </c>
      <c r="J210" s="44"/>
      <c r="K210" s="316"/>
      <c r="L210" s="245"/>
    </row>
    <row r="211" ht="15.75" customHeight="1">
      <c r="A211" s="118">
        <v>3.4</v>
      </c>
      <c r="B211" s="44"/>
      <c r="C211" s="118">
        <v>2.5</v>
      </c>
      <c r="D211" s="44"/>
      <c r="E211" s="176"/>
      <c r="F211" s="176"/>
      <c r="G211" s="176"/>
      <c r="H211" s="176"/>
      <c r="I211" s="290">
        <f t="shared" si="16"/>
        <v>8.5</v>
      </c>
      <c r="J211" s="44"/>
      <c r="K211" s="316"/>
      <c r="L211" s="245"/>
    </row>
    <row r="212" ht="15.75" customHeight="1">
      <c r="A212" s="118">
        <v>2.0</v>
      </c>
      <c r="B212" s="44"/>
      <c r="C212" s="118">
        <v>2.5</v>
      </c>
      <c r="D212" s="44"/>
      <c r="E212" s="176"/>
      <c r="F212" s="176"/>
      <c r="G212" s="176"/>
      <c r="H212" s="176"/>
      <c r="I212" s="290">
        <f t="shared" si="16"/>
        <v>5</v>
      </c>
      <c r="J212" s="44"/>
      <c r="K212" s="316"/>
      <c r="L212" s="245"/>
    </row>
    <row r="213" ht="15.75" customHeight="1">
      <c r="A213" s="118">
        <v>2.0</v>
      </c>
      <c r="B213" s="44"/>
      <c r="C213" s="118">
        <v>2.5</v>
      </c>
      <c r="D213" s="44"/>
      <c r="E213" s="176"/>
      <c r="F213" s="176"/>
      <c r="G213" s="176"/>
      <c r="H213" s="176"/>
      <c r="I213" s="290">
        <f t="shared" si="16"/>
        <v>5</v>
      </c>
      <c r="J213" s="44"/>
      <c r="K213" s="316"/>
      <c r="L213" s="245"/>
    </row>
    <row r="214" ht="15.75" customHeight="1">
      <c r="A214" s="118">
        <v>4.6</v>
      </c>
      <c r="B214" s="44"/>
      <c r="C214" s="118">
        <v>2.5</v>
      </c>
      <c r="D214" s="44"/>
      <c r="E214" s="176"/>
      <c r="F214" s="176"/>
      <c r="G214" s="176"/>
      <c r="H214" s="176"/>
      <c r="I214" s="290">
        <f t="shared" si="16"/>
        <v>11.5</v>
      </c>
      <c r="J214" s="44"/>
      <c r="K214" s="181"/>
      <c r="L214" s="174"/>
    </row>
    <row r="215" ht="15.75" customHeight="1">
      <c r="A215" s="118">
        <v>21.6</v>
      </c>
      <c r="B215" s="44"/>
      <c r="C215" s="118">
        <v>9.5</v>
      </c>
      <c r="D215" s="44"/>
      <c r="E215" s="176"/>
      <c r="F215" s="176"/>
      <c r="G215" s="176"/>
      <c r="H215" s="176"/>
      <c r="I215" s="290">
        <f t="shared" si="16"/>
        <v>205.2</v>
      </c>
      <c r="J215" s="44"/>
      <c r="K215" s="118" t="s">
        <v>329</v>
      </c>
      <c r="L215" s="44"/>
    </row>
    <row r="216" ht="15.75" customHeight="1">
      <c r="A216" s="118">
        <v>0.4</v>
      </c>
      <c r="B216" s="44"/>
      <c r="C216" s="118">
        <v>0.4</v>
      </c>
      <c r="D216" s="44"/>
      <c r="E216" s="176"/>
      <c r="F216" s="176"/>
      <c r="G216" s="176"/>
      <c r="H216" s="335"/>
      <c r="I216" s="290">
        <f>+((A216*C216)-((E216*F216)+(G216*H216)))*4*3</f>
        <v>1.92</v>
      </c>
      <c r="J216" s="44"/>
      <c r="K216" s="118" t="s">
        <v>330</v>
      </c>
      <c r="L216" s="44"/>
    </row>
    <row r="217" ht="15.75" customHeight="1">
      <c r="A217" s="118">
        <v>2.6</v>
      </c>
      <c r="B217" s="44"/>
      <c r="C217" s="118">
        <v>4.2</v>
      </c>
      <c r="D217" s="44"/>
      <c r="E217" s="176"/>
      <c r="F217" s="176"/>
      <c r="G217" s="176"/>
      <c r="H217" s="335"/>
      <c r="I217" s="290">
        <f>+(A217*C217)-((E217*F217)*2+(G217*H217)*2)</f>
        <v>10.92</v>
      </c>
      <c r="J217" s="44"/>
      <c r="K217" s="118" t="s">
        <v>331</v>
      </c>
      <c r="L217" s="44"/>
    </row>
    <row r="218" ht="15.75" customHeight="1">
      <c r="A218" s="157"/>
      <c r="B218" s="157"/>
      <c r="C218" s="157"/>
      <c r="D218" s="157"/>
      <c r="H218" s="239" t="s">
        <v>118</v>
      </c>
      <c r="I218" s="336">
        <f>SUM(I180:J217)</f>
        <v>836.686</v>
      </c>
      <c r="J218" s="232"/>
      <c r="K218" s="157"/>
      <c r="L218" s="157"/>
    </row>
    <row r="219" ht="15.75" customHeight="1">
      <c r="A219" s="285" t="s">
        <v>198</v>
      </c>
      <c r="B219" s="101" t="s">
        <v>199</v>
      </c>
      <c r="C219" s="105" t="s">
        <v>200</v>
      </c>
      <c r="D219" s="43"/>
      <c r="E219" s="44"/>
      <c r="F219" s="101" t="s">
        <v>68</v>
      </c>
      <c r="I219" s="337"/>
    </row>
    <row r="220" ht="15.75" customHeight="1">
      <c r="A220" s="85" t="s">
        <v>276</v>
      </c>
      <c r="B220" s="44"/>
      <c r="C220" s="85" t="s">
        <v>50</v>
      </c>
      <c r="D220" s="44"/>
      <c r="E220" s="85" t="s">
        <v>280</v>
      </c>
      <c r="F220" s="44"/>
    </row>
    <row r="221" ht="15.75" customHeight="1">
      <c r="A221" s="118">
        <v>2.5</v>
      </c>
      <c r="B221" s="44"/>
      <c r="C221" s="118">
        <v>4.5</v>
      </c>
      <c r="D221" s="44"/>
      <c r="E221" s="155">
        <f>+(A221+C221)*2</f>
        <v>14</v>
      </c>
      <c r="F221" s="44"/>
    </row>
    <row r="222" ht="35.25" customHeight="1">
      <c r="A222" s="338" t="s">
        <v>332</v>
      </c>
      <c r="B222" s="43"/>
      <c r="C222" s="43"/>
      <c r="D222" s="43"/>
      <c r="E222" s="43"/>
      <c r="F222" s="44"/>
    </row>
    <row r="223" ht="81.0" customHeight="1">
      <c r="A223" s="339" t="s">
        <v>46</v>
      </c>
      <c r="B223" s="101" t="s">
        <v>202</v>
      </c>
      <c r="C223" s="105" t="s">
        <v>203</v>
      </c>
      <c r="D223" s="43"/>
      <c r="E223" s="44"/>
      <c r="F223" s="101" t="s">
        <v>83</v>
      </c>
    </row>
    <row r="224" ht="15.75" customHeight="1">
      <c r="A224" s="118" t="s">
        <v>83</v>
      </c>
      <c r="B224" s="43"/>
      <c r="C224" s="44"/>
      <c r="D224" s="118" t="s">
        <v>333</v>
      </c>
      <c r="E224" s="43"/>
      <c r="F224" s="44"/>
    </row>
    <row r="225" ht="15.75" customHeight="1">
      <c r="A225" s="118">
        <v>2.0</v>
      </c>
      <c r="B225" s="43"/>
      <c r="C225" s="44"/>
      <c r="D225" s="118" t="s">
        <v>334</v>
      </c>
      <c r="E225" s="43"/>
      <c r="F225" s="44"/>
    </row>
    <row r="226" ht="15.75" customHeight="1">
      <c r="A226" s="118">
        <v>2.0</v>
      </c>
      <c r="B226" s="43"/>
      <c r="C226" s="44"/>
      <c r="D226" s="118" t="s">
        <v>335</v>
      </c>
      <c r="E226" s="43"/>
      <c r="F226" s="44"/>
    </row>
    <row r="227" ht="15.75" customHeight="1">
      <c r="A227" s="118">
        <v>2.0</v>
      </c>
      <c r="B227" s="43"/>
      <c r="C227" s="44"/>
      <c r="D227" s="118" t="s">
        <v>336</v>
      </c>
      <c r="E227" s="43"/>
      <c r="F227" s="44"/>
    </row>
    <row r="228" ht="15.75" customHeight="1">
      <c r="A228" s="118">
        <v>3.0</v>
      </c>
      <c r="B228" s="43"/>
      <c r="C228" s="44"/>
      <c r="D228" s="118" t="s">
        <v>337</v>
      </c>
      <c r="E228" s="43"/>
      <c r="F228" s="44"/>
    </row>
    <row r="229" ht="15.75" customHeight="1">
      <c r="A229" s="118">
        <v>2.0</v>
      </c>
      <c r="B229" s="43"/>
      <c r="C229" s="44"/>
      <c r="D229" s="118" t="s">
        <v>338</v>
      </c>
      <c r="E229" s="43"/>
      <c r="F229" s="44"/>
    </row>
    <row r="230" ht="15.75" customHeight="1">
      <c r="A230" s="118">
        <v>2.0</v>
      </c>
      <c r="B230" s="43"/>
      <c r="C230" s="44"/>
      <c r="D230" s="118" t="s">
        <v>339</v>
      </c>
      <c r="E230" s="43"/>
      <c r="F230" s="44"/>
    </row>
    <row r="231" ht="15.75" customHeight="1">
      <c r="A231" s="118">
        <v>1.0</v>
      </c>
      <c r="B231" s="43"/>
      <c r="C231" s="44"/>
      <c r="D231" s="118" t="s">
        <v>340</v>
      </c>
      <c r="E231" s="43"/>
      <c r="F231" s="44"/>
    </row>
    <row r="232" ht="15.75" customHeight="1">
      <c r="A232" s="239" t="s">
        <v>118</v>
      </c>
      <c r="B232" s="242">
        <f>SUM(A225:C231)</f>
        <v>14</v>
      </c>
      <c r="C232" s="232"/>
    </row>
    <row r="233" ht="15.75" customHeight="1">
      <c r="A233" s="340" t="s">
        <v>204</v>
      </c>
      <c r="B233" s="101" t="s">
        <v>208</v>
      </c>
      <c r="C233" s="105" t="s">
        <v>209</v>
      </c>
      <c r="D233" s="43"/>
      <c r="E233" s="44"/>
      <c r="F233" s="101" t="s">
        <v>49</v>
      </c>
    </row>
    <row r="234" ht="15.75" customHeight="1">
      <c r="A234" s="85" t="s">
        <v>50</v>
      </c>
      <c r="B234" s="44"/>
      <c r="C234" s="85" t="s">
        <v>341</v>
      </c>
      <c r="D234" s="44"/>
      <c r="E234" s="85" t="s">
        <v>53</v>
      </c>
      <c r="F234" s="44"/>
      <c r="G234" s="176"/>
      <c r="H234" s="176"/>
      <c r="I234" s="176"/>
    </row>
    <row r="235" ht="15.75" customHeight="1">
      <c r="A235" s="118">
        <v>1.9</v>
      </c>
      <c r="B235" s="44"/>
      <c r="C235" s="118">
        <v>3.7</v>
      </c>
      <c r="D235" s="44"/>
      <c r="E235" s="118">
        <f t="shared" ref="E235:E275" si="17">+A235*C235</f>
        <v>7.03</v>
      </c>
      <c r="F235" s="44"/>
      <c r="G235" s="118" t="s">
        <v>342</v>
      </c>
      <c r="H235" s="43"/>
      <c r="I235" s="44"/>
    </row>
    <row r="236" ht="15.75" customHeight="1">
      <c r="A236" s="118">
        <v>1.2</v>
      </c>
      <c r="B236" s="44"/>
      <c r="C236" s="118">
        <v>2.9</v>
      </c>
      <c r="D236" s="44"/>
      <c r="E236" s="118">
        <f t="shared" si="17"/>
        <v>3.48</v>
      </c>
      <c r="F236" s="44"/>
      <c r="G236" s="118" t="s">
        <v>343</v>
      </c>
      <c r="H236" s="43"/>
      <c r="I236" s="44"/>
    </row>
    <row r="237" ht="15.75" customHeight="1">
      <c r="A237" s="118">
        <v>1.9</v>
      </c>
      <c r="B237" s="44"/>
      <c r="C237" s="118">
        <v>4.5</v>
      </c>
      <c r="D237" s="44"/>
      <c r="E237" s="290">
        <f t="shared" si="17"/>
        <v>8.55</v>
      </c>
      <c r="F237" s="44"/>
      <c r="G237" s="118" t="s">
        <v>342</v>
      </c>
      <c r="H237" s="43"/>
      <c r="I237" s="44"/>
    </row>
    <row r="238" ht="15.75" customHeight="1">
      <c r="A238" s="118">
        <v>1.9</v>
      </c>
      <c r="B238" s="44"/>
      <c r="C238" s="118">
        <v>4.5</v>
      </c>
      <c r="D238" s="44"/>
      <c r="E238" s="290">
        <f t="shared" si="17"/>
        <v>8.55</v>
      </c>
      <c r="F238" s="44"/>
      <c r="G238" s="118" t="s">
        <v>342</v>
      </c>
      <c r="H238" s="43"/>
      <c r="I238" s="44"/>
    </row>
    <row r="239" ht="15.75" customHeight="1">
      <c r="A239" s="118">
        <v>1.2</v>
      </c>
      <c r="B239" s="44"/>
      <c r="C239" s="118">
        <v>2.9</v>
      </c>
      <c r="D239" s="44"/>
      <c r="E239" s="118">
        <f t="shared" si="17"/>
        <v>3.48</v>
      </c>
      <c r="F239" s="44"/>
      <c r="G239" s="118" t="s">
        <v>343</v>
      </c>
      <c r="H239" s="43"/>
      <c r="I239" s="44"/>
    </row>
    <row r="240" ht="15.75" customHeight="1">
      <c r="A240" s="118">
        <v>1.2</v>
      </c>
      <c r="B240" s="44"/>
      <c r="C240" s="118">
        <v>2.9</v>
      </c>
      <c r="D240" s="44"/>
      <c r="E240" s="118">
        <f t="shared" si="17"/>
        <v>3.48</v>
      </c>
      <c r="F240" s="44"/>
      <c r="G240" s="118" t="s">
        <v>344</v>
      </c>
      <c r="H240" s="43"/>
      <c r="I240" s="44"/>
    </row>
    <row r="241" ht="15.75" customHeight="1">
      <c r="A241" s="118">
        <v>1.5</v>
      </c>
      <c r="B241" s="44"/>
      <c r="C241" s="118">
        <v>2.9</v>
      </c>
      <c r="D241" s="44"/>
      <c r="E241" s="290">
        <f t="shared" si="17"/>
        <v>4.35</v>
      </c>
      <c r="F241" s="44"/>
      <c r="G241" s="118" t="s">
        <v>345</v>
      </c>
      <c r="H241" s="43"/>
      <c r="I241" s="44"/>
    </row>
    <row r="242" ht="15.75" customHeight="1">
      <c r="A242" s="118">
        <v>0.8</v>
      </c>
      <c r="B242" s="44"/>
      <c r="C242" s="118">
        <v>2.9</v>
      </c>
      <c r="D242" s="44"/>
      <c r="E242" s="290">
        <f t="shared" si="17"/>
        <v>2.32</v>
      </c>
      <c r="F242" s="44"/>
      <c r="G242" s="118" t="s">
        <v>346</v>
      </c>
      <c r="H242" s="43"/>
      <c r="I242" s="44"/>
    </row>
    <row r="243" ht="15.75" customHeight="1">
      <c r="A243" s="118">
        <v>0.7</v>
      </c>
      <c r="B243" s="44"/>
      <c r="C243" s="118">
        <v>2.9</v>
      </c>
      <c r="D243" s="44"/>
      <c r="E243" s="290">
        <f t="shared" si="17"/>
        <v>2.03</v>
      </c>
      <c r="F243" s="44"/>
      <c r="G243" s="118" t="s">
        <v>347</v>
      </c>
      <c r="H243" s="43"/>
      <c r="I243" s="44"/>
    </row>
    <row r="244" ht="15.75" customHeight="1">
      <c r="A244" s="118">
        <v>1.5</v>
      </c>
      <c r="B244" s="44"/>
      <c r="C244" s="118">
        <v>0.9</v>
      </c>
      <c r="D244" s="44"/>
      <c r="E244" s="290">
        <f t="shared" si="17"/>
        <v>1.35</v>
      </c>
      <c r="F244" s="44"/>
      <c r="G244" s="118" t="s">
        <v>348</v>
      </c>
      <c r="H244" s="43"/>
      <c r="I244" s="44"/>
    </row>
    <row r="245" ht="15.75" customHeight="1">
      <c r="A245" s="118">
        <v>0.9</v>
      </c>
      <c r="B245" s="44"/>
      <c r="C245" s="118">
        <v>2.9</v>
      </c>
      <c r="D245" s="44"/>
      <c r="E245" s="290">
        <f t="shared" si="17"/>
        <v>2.61</v>
      </c>
      <c r="F245" s="44"/>
      <c r="G245" s="118" t="s">
        <v>349</v>
      </c>
      <c r="H245" s="43"/>
      <c r="I245" s="44"/>
    </row>
    <row r="246" ht="15.75" customHeight="1">
      <c r="A246" s="118">
        <v>1.9</v>
      </c>
      <c r="B246" s="44"/>
      <c r="C246" s="118">
        <v>2.6</v>
      </c>
      <c r="D246" s="44"/>
      <c r="E246" s="290">
        <f t="shared" si="17"/>
        <v>4.94</v>
      </c>
      <c r="F246" s="44"/>
      <c r="G246" s="118" t="s">
        <v>350</v>
      </c>
      <c r="H246" s="43"/>
      <c r="I246" s="44"/>
    </row>
    <row r="247" ht="15.75" customHeight="1">
      <c r="A247" s="118">
        <v>0.9</v>
      </c>
      <c r="B247" s="44"/>
      <c r="C247" s="118">
        <v>2.9</v>
      </c>
      <c r="D247" s="44"/>
      <c r="E247" s="290">
        <f t="shared" si="17"/>
        <v>2.61</v>
      </c>
      <c r="F247" s="44"/>
      <c r="G247" s="118" t="s">
        <v>349</v>
      </c>
      <c r="H247" s="43"/>
      <c r="I247" s="44"/>
    </row>
    <row r="248" ht="15.75" customHeight="1">
      <c r="A248" s="118">
        <v>1.2</v>
      </c>
      <c r="B248" s="44"/>
      <c r="C248" s="118">
        <v>2.0</v>
      </c>
      <c r="D248" s="44"/>
      <c r="E248" s="290">
        <f t="shared" si="17"/>
        <v>2.4</v>
      </c>
      <c r="F248" s="44"/>
      <c r="G248" s="118" t="s">
        <v>350</v>
      </c>
      <c r="H248" s="43"/>
      <c r="I248" s="44"/>
    </row>
    <row r="249" ht="15.75" customHeight="1">
      <c r="A249" s="118">
        <v>1.8</v>
      </c>
      <c r="B249" s="44"/>
      <c r="C249" s="118">
        <v>2.9</v>
      </c>
      <c r="D249" s="44"/>
      <c r="E249" s="290">
        <f t="shared" si="17"/>
        <v>5.22</v>
      </c>
      <c r="F249" s="44"/>
      <c r="G249" s="118" t="s">
        <v>351</v>
      </c>
      <c r="H249" s="43"/>
      <c r="I249" s="44"/>
    </row>
    <row r="250" ht="15.75" customHeight="1">
      <c r="A250" s="118">
        <v>0.9</v>
      </c>
      <c r="B250" s="44"/>
      <c r="C250" s="118">
        <v>2.3</v>
      </c>
      <c r="D250" s="44"/>
      <c r="E250" s="290">
        <f t="shared" si="17"/>
        <v>2.07</v>
      </c>
      <c r="F250" s="44"/>
      <c r="G250" s="118" t="s">
        <v>352</v>
      </c>
      <c r="H250" s="43"/>
      <c r="I250" s="44"/>
    </row>
    <row r="251" ht="15.75" customHeight="1">
      <c r="A251" s="118">
        <v>2.6</v>
      </c>
      <c r="B251" s="44"/>
      <c r="C251" s="118">
        <v>4.5</v>
      </c>
      <c r="D251" s="44"/>
      <c r="E251" s="290">
        <f t="shared" si="17"/>
        <v>11.7</v>
      </c>
      <c r="F251" s="44"/>
      <c r="G251" s="118" t="s">
        <v>353</v>
      </c>
      <c r="H251" s="43"/>
      <c r="I251" s="44"/>
    </row>
    <row r="252" ht="15.75" customHeight="1">
      <c r="A252" s="118">
        <v>1.9</v>
      </c>
      <c r="B252" s="44"/>
      <c r="C252" s="118">
        <v>2.5</v>
      </c>
      <c r="D252" s="44"/>
      <c r="E252" s="290">
        <f t="shared" si="17"/>
        <v>4.75</v>
      </c>
      <c r="F252" s="44"/>
      <c r="G252" s="118" t="s">
        <v>354</v>
      </c>
      <c r="H252" s="43"/>
      <c r="I252" s="44"/>
    </row>
    <row r="253" ht="15.75" customHeight="1">
      <c r="A253" s="118">
        <v>1.9</v>
      </c>
      <c r="B253" s="44"/>
      <c r="C253" s="118">
        <v>2.5</v>
      </c>
      <c r="D253" s="44"/>
      <c r="E253" s="290">
        <f t="shared" si="17"/>
        <v>4.75</v>
      </c>
      <c r="F253" s="44"/>
      <c r="G253" s="118" t="s">
        <v>354</v>
      </c>
      <c r="H253" s="43"/>
      <c r="I253" s="44"/>
    </row>
    <row r="254" ht="15.75" customHeight="1">
      <c r="A254" s="118">
        <v>0.9</v>
      </c>
      <c r="B254" s="44"/>
      <c r="C254" s="118">
        <v>2.3</v>
      </c>
      <c r="D254" s="44"/>
      <c r="E254" s="290">
        <f t="shared" si="17"/>
        <v>2.07</v>
      </c>
      <c r="F254" s="44"/>
      <c r="G254" s="118" t="s">
        <v>355</v>
      </c>
      <c r="H254" s="43"/>
      <c r="I254" s="44"/>
    </row>
    <row r="255" ht="15.75" customHeight="1">
      <c r="A255" s="118">
        <v>0.9</v>
      </c>
      <c r="B255" s="44"/>
      <c r="C255" s="118">
        <v>2.3</v>
      </c>
      <c r="D255" s="44"/>
      <c r="E255" s="290">
        <f t="shared" si="17"/>
        <v>2.07</v>
      </c>
      <c r="F255" s="44"/>
      <c r="G255" s="118" t="s">
        <v>356</v>
      </c>
      <c r="H255" s="43"/>
      <c r="I255" s="44"/>
    </row>
    <row r="256" ht="15.75" customHeight="1">
      <c r="A256" s="118">
        <v>1.9</v>
      </c>
      <c r="B256" s="44"/>
      <c r="C256" s="118">
        <v>2.5</v>
      </c>
      <c r="D256" s="44"/>
      <c r="E256" s="290">
        <f t="shared" si="17"/>
        <v>4.75</v>
      </c>
      <c r="F256" s="44"/>
      <c r="G256" s="118" t="s">
        <v>357</v>
      </c>
      <c r="H256" s="43"/>
      <c r="I256" s="44"/>
    </row>
    <row r="257" ht="15.75" customHeight="1">
      <c r="A257" s="118">
        <v>1.9</v>
      </c>
      <c r="B257" s="44"/>
      <c r="C257" s="118">
        <v>2.5</v>
      </c>
      <c r="D257" s="44"/>
      <c r="E257" s="290">
        <f t="shared" si="17"/>
        <v>4.75</v>
      </c>
      <c r="F257" s="44"/>
      <c r="G257" s="118" t="s">
        <v>357</v>
      </c>
      <c r="H257" s="43"/>
      <c r="I257" s="44"/>
    </row>
    <row r="258" ht="15.75" customHeight="1">
      <c r="A258" s="118">
        <v>0.9</v>
      </c>
      <c r="B258" s="44"/>
      <c r="C258" s="118">
        <v>2.3</v>
      </c>
      <c r="D258" s="44"/>
      <c r="E258" s="290">
        <f t="shared" si="17"/>
        <v>2.07</v>
      </c>
      <c r="F258" s="44"/>
      <c r="G258" s="118" t="s">
        <v>358</v>
      </c>
      <c r="H258" s="43"/>
      <c r="I258" s="44"/>
    </row>
    <row r="259" ht="15.75" customHeight="1">
      <c r="A259" s="118">
        <v>1.9</v>
      </c>
      <c r="B259" s="44"/>
      <c r="C259" s="118">
        <v>2.5</v>
      </c>
      <c r="D259" s="44"/>
      <c r="E259" s="290">
        <f t="shared" si="17"/>
        <v>4.75</v>
      </c>
      <c r="F259" s="44"/>
      <c r="G259" s="118" t="s">
        <v>359</v>
      </c>
      <c r="H259" s="43"/>
      <c r="I259" s="44"/>
    </row>
    <row r="260" ht="15.75" customHeight="1">
      <c r="A260" s="118">
        <v>0.9</v>
      </c>
      <c r="B260" s="44"/>
      <c r="C260" s="118">
        <v>2.3</v>
      </c>
      <c r="D260" s="44"/>
      <c r="E260" s="290">
        <f t="shared" si="17"/>
        <v>2.07</v>
      </c>
      <c r="F260" s="44"/>
      <c r="G260" s="118" t="s">
        <v>360</v>
      </c>
      <c r="H260" s="43"/>
      <c r="I260" s="44"/>
    </row>
    <row r="261" ht="15.75" customHeight="1">
      <c r="A261" s="118">
        <v>1.9</v>
      </c>
      <c r="B261" s="44"/>
      <c r="C261" s="118">
        <v>2.5</v>
      </c>
      <c r="D261" s="44"/>
      <c r="E261" s="290">
        <f t="shared" si="17"/>
        <v>4.75</v>
      </c>
      <c r="F261" s="44"/>
      <c r="G261" s="118" t="s">
        <v>361</v>
      </c>
      <c r="H261" s="43"/>
      <c r="I261" s="44"/>
    </row>
    <row r="262" ht="15.75" customHeight="1">
      <c r="A262" s="118">
        <v>0.9</v>
      </c>
      <c r="B262" s="44"/>
      <c r="C262" s="118">
        <v>2.3</v>
      </c>
      <c r="D262" s="44"/>
      <c r="E262" s="290">
        <f t="shared" si="17"/>
        <v>2.07</v>
      </c>
      <c r="F262" s="44"/>
      <c r="G262" s="118" t="s">
        <v>362</v>
      </c>
      <c r="H262" s="43"/>
      <c r="I262" s="44"/>
    </row>
    <row r="263" ht="15.75" customHeight="1">
      <c r="A263" s="118">
        <v>1.6</v>
      </c>
      <c r="B263" s="44"/>
      <c r="C263" s="118">
        <v>1.6</v>
      </c>
      <c r="D263" s="44"/>
      <c r="E263" s="290">
        <f t="shared" si="17"/>
        <v>2.56</v>
      </c>
      <c r="F263" s="44"/>
      <c r="G263" s="118" t="s">
        <v>363</v>
      </c>
      <c r="H263" s="43"/>
      <c r="I263" s="44"/>
    </row>
    <row r="264" ht="15.75" customHeight="1">
      <c r="A264" s="118">
        <v>1.7</v>
      </c>
      <c r="B264" s="44"/>
      <c r="C264" s="118">
        <v>2.3</v>
      </c>
      <c r="D264" s="44"/>
      <c r="E264" s="290">
        <f t="shared" si="17"/>
        <v>3.91</v>
      </c>
      <c r="F264" s="44"/>
      <c r="G264" s="118" t="s">
        <v>363</v>
      </c>
      <c r="H264" s="43"/>
      <c r="I264" s="44"/>
    </row>
    <row r="265" ht="15.75" customHeight="1">
      <c r="A265" s="118">
        <v>0.9</v>
      </c>
      <c r="B265" s="44"/>
      <c r="C265" s="118">
        <v>2.3</v>
      </c>
      <c r="D265" s="44"/>
      <c r="E265" s="290">
        <f t="shared" si="17"/>
        <v>2.07</v>
      </c>
      <c r="F265" s="44"/>
      <c r="G265" s="118" t="s">
        <v>355</v>
      </c>
      <c r="H265" s="43"/>
      <c r="I265" s="44"/>
    </row>
    <row r="266" ht="15.75" customHeight="1">
      <c r="A266" s="118">
        <v>1.6</v>
      </c>
      <c r="B266" s="44"/>
      <c r="C266" s="118">
        <v>1.6</v>
      </c>
      <c r="D266" s="44"/>
      <c r="E266" s="290">
        <f t="shared" si="17"/>
        <v>2.56</v>
      </c>
      <c r="F266" s="44"/>
      <c r="G266" s="118" t="s">
        <v>364</v>
      </c>
      <c r="H266" s="43"/>
      <c r="I266" s="44"/>
    </row>
    <row r="267" ht="15.75" customHeight="1">
      <c r="A267" s="118">
        <v>1.6</v>
      </c>
      <c r="B267" s="44"/>
      <c r="C267" s="118">
        <v>1.6</v>
      </c>
      <c r="D267" s="44"/>
      <c r="E267" s="290">
        <f t="shared" si="17"/>
        <v>2.56</v>
      </c>
      <c r="F267" s="44"/>
      <c r="G267" s="118" t="s">
        <v>364</v>
      </c>
      <c r="H267" s="43"/>
      <c r="I267" s="44"/>
    </row>
    <row r="268" ht="15.75" customHeight="1">
      <c r="A268" s="118">
        <v>0.9</v>
      </c>
      <c r="B268" s="44"/>
      <c r="C268" s="118">
        <v>2.3</v>
      </c>
      <c r="D268" s="44"/>
      <c r="E268" s="290">
        <f t="shared" si="17"/>
        <v>2.07</v>
      </c>
      <c r="F268" s="44"/>
      <c r="G268" s="118" t="s">
        <v>355</v>
      </c>
      <c r="H268" s="43"/>
      <c r="I268" s="44"/>
    </row>
    <row r="269" ht="15.75" customHeight="1">
      <c r="A269" s="118">
        <v>1.6</v>
      </c>
      <c r="B269" s="44"/>
      <c r="C269" s="118">
        <v>1.6</v>
      </c>
      <c r="D269" s="44"/>
      <c r="E269" s="290">
        <f t="shared" si="17"/>
        <v>2.56</v>
      </c>
      <c r="F269" s="44"/>
      <c r="G269" s="118" t="s">
        <v>364</v>
      </c>
      <c r="H269" s="43"/>
      <c r="I269" s="44"/>
    </row>
    <row r="270" ht="15.75" customHeight="1">
      <c r="A270" s="118">
        <v>1.6</v>
      </c>
      <c r="B270" s="44"/>
      <c r="C270" s="118">
        <v>1.6</v>
      </c>
      <c r="D270" s="44"/>
      <c r="E270" s="290">
        <f t="shared" si="17"/>
        <v>2.56</v>
      </c>
      <c r="F270" s="44"/>
      <c r="G270" s="118" t="s">
        <v>364</v>
      </c>
      <c r="H270" s="43"/>
      <c r="I270" s="44"/>
    </row>
    <row r="271" ht="15.75" customHeight="1">
      <c r="A271" s="118">
        <v>0.9</v>
      </c>
      <c r="B271" s="44"/>
      <c r="C271" s="118">
        <v>2.3</v>
      </c>
      <c r="D271" s="44"/>
      <c r="E271" s="290">
        <f t="shared" si="17"/>
        <v>2.07</v>
      </c>
      <c r="F271" s="44"/>
      <c r="G271" s="118" t="s">
        <v>365</v>
      </c>
      <c r="H271" s="43"/>
      <c r="I271" s="44"/>
    </row>
    <row r="272" ht="15.75" customHeight="1">
      <c r="A272" s="118">
        <v>0.9</v>
      </c>
      <c r="B272" s="44"/>
      <c r="C272" s="118">
        <v>2.3</v>
      </c>
      <c r="D272" s="44"/>
      <c r="E272" s="290">
        <f t="shared" si="17"/>
        <v>2.07</v>
      </c>
      <c r="F272" s="44"/>
      <c r="G272" s="118" t="s">
        <v>365</v>
      </c>
      <c r="H272" s="43"/>
      <c r="I272" s="44"/>
    </row>
    <row r="273" ht="15.75" customHeight="1">
      <c r="A273" s="118">
        <v>0.9</v>
      </c>
      <c r="B273" s="44"/>
      <c r="C273" s="118">
        <v>2.3</v>
      </c>
      <c r="D273" s="44"/>
      <c r="E273" s="290">
        <f t="shared" si="17"/>
        <v>2.07</v>
      </c>
      <c r="F273" s="44"/>
      <c r="G273" s="118" t="s">
        <v>365</v>
      </c>
      <c r="H273" s="43"/>
      <c r="I273" s="44"/>
    </row>
    <row r="274" ht="15.75" customHeight="1">
      <c r="A274" s="118">
        <v>0.6</v>
      </c>
      <c r="B274" s="44"/>
      <c r="C274" s="118">
        <v>2.8</v>
      </c>
      <c r="D274" s="44"/>
      <c r="E274" s="290">
        <f t="shared" si="17"/>
        <v>1.68</v>
      </c>
      <c r="F274" s="44"/>
      <c r="G274" s="118" t="s">
        <v>366</v>
      </c>
      <c r="H274" s="43"/>
      <c r="I274" s="44"/>
    </row>
    <row r="275" ht="15.75" customHeight="1">
      <c r="A275" s="118">
        <v>2.5</v>
      </c>
      <c r="B275" s="44"/>
      <c r="C275" s="118">
        <v>2.8</v>
      </c>
      <c r="D275" s="44"/>
      <c r="E275" s="290">
        <f t="shared" si="17"/>
        <v>7</v>
      </c>
      <c r="F275" s="44"/>
      <c r="G275" s="118" t="s">
        <v>367</v>
      </c>
      <c r="H275" s="43"/>
      <c r="I275" s="44"/>
    </row>
    <row r="276" ht="15.75" customHeight="1">
      <c r="D276" s="239" t="s">
        <v>118</v>
      </c>
      <c r="E276" s="336">
        <f>SUM(E235:F275)*2</f>
        <v>301.52</v>
      </c>
      <c r="F276" s="232"/>
    </row>
    <row r="277" ht="15.75" customHeight="1">
      <c r="A277" s="285" t="s">
        <v>207</v>
      </c>
      <c r="B277" s="101" t="s">
        <v>205</v>
      </c>
      <c r="C277" s="105" t="s">
        <v>206</v>
      </c>
      <c r="D277" s="43"/>
      <c r="E277" s="44"/>
      <c r="F277" s="101" t="s">
        <v>68</v>
      </c>
    </row>
    <row r="278" ht="15.75" customHeight="1">
      <c r="A278" s="85" t="s">
        <v>68</v>
      </c>
      <c r="B278" s="43"/>
      <c r="C278" s="43"/>
      <c r="D278" s="44"/>
      <c r="E278" s="85" t="s">
        <v>118</v>
      </c>
      <c r="F278" s="44"/>
    </row>
    <row r="279" ht="15.75" customHeight="1">
      <c r="A279" s="118">
        <v>14.8</v>
      </c>
      <c r="B279" s="43"/>
      <c r="C279" s="43"/>
      <c r="D279" s="44"/>
      <c r="E279" s="118">
        <f t="shared" ref="E279:E283" si="18">+A279*2</f>
        <v>29.6</v>
      </c>
      <c r="F279" s="44"/>
      <c r="G279" s="118" t="s">
        <v>368</v>
      </c>
      <c r="H279" s="43"/>
      <c r="I279" s="44"/>
    </row>
    <row r="280" ht="15.75" customHeight="1">
      <c r="A280" s="118">
        <v>1.3</v>
      </c>
      <c r="B280" s="43"/>
      <c r="C280" s="43"/>
      <c r="D280" s="44"/>
      <c r="E280" s="118">
        <f t="shared" si="18"/>
        <v>2.6</v>
      </c>
      <c r="F280" s="44"/>
      <c r="G280" s="118" t="s">
        <v>369</v>
      </c>
      <c r="H280" s="43"/>
      <c r="I280" s="44"/>
    </row>
    <row r="281" ht="15.75" customHeight="1">
      <c r="A281" s="118">
        <v>10.6</v>
      </c>
      <c r="B281" s="43"/>
      <c r="C281" s="43"/>
      <c r="D281" s="44"/>
      <c r="E281" s="118">
        <f t="shared" si="18"/>
        <v>21.2</v>
      </c>
      <c r="F281" s="44"/>
      <c r="G281" s="118" t="s">
        <v>370</v>
      </c>
      <c r="H281" s="43"/>
      <c r="I281" s="44"/>
    </row>
    <row r="282" ht="15.75" customHeight="1">
      <c r="A282" s="118">
        <v>14.0</v>
      </c>
      <c r="B282" s="43"/>
      <c r="C282" s="43"/>
      <c r="D282" s="44"/>
      <c r="E282" s="118">
        <f t="shared" si="18"/>
        <v>28</v>
      </c>
      <c r="F282" s="44"/>
      <c r="G282" s="118" t="s">
        <v>371</v>
      </c>
      <c r="H282" s="43"/>
      <c r="I282" s="44"/>
    </row>
    <row r="283" ht="15.75" customHeight="1">
      <c r="A283" s="118">
        <v>7.0</v>
      </c>
      <c r="B283" s="43"/>
      <c r="C283" s="43"/>
      <c r="D283" s="44"/>
      <c r="E283" s="118">
        <f t="shared" si="18"/>
        <v>14</v>
      </c>
      <c r="F283" s="44"/>
      <c r="G283" s="118" t="s">
        <v>372</v>
      </c>
      <c r="H283" s="43"/>
      <c r="I283" s="44"/>
      <c r="L283" s="138">
        <f>2.8+2.8+2.5+2.5</f>
        <v>10.6</v>
      </c>
    </row>
    <row r="284" ht="15.75" customHeight="1">
      <c r="D284" s="239" t="s">
        <v>118</v>
      </c>
      <c r="E284" s="242">
        <f>+E279+E283+E280+E281</f>
        <v>67.4</v>
      </c>
      <c r="F284" s="232"/>
    </row>
    <row r="285" ht="15.75" customHeight="1">
      <c r="A285" s="177" t="s">
        <v>373</v>
      </c>
      <c r="B285" s="37"/>
      <c r="C285" s="37"/>
      <c r="D285" s="37"/>
      <c r="E285" s="37"/>
      <c r="F285" s="178"/>
    </row>
    <row r="286" ht="36.75" customHeight="1">
      <c r="A286" s="181"/>
      <c r="B286" s="26"/>
      <c r="C286" s="26"/>
      <c r="D286" s="26"/>
      <c r="E286" s="26"/>
      <c r="F286" s="174"/>
    </row>
    <row r="287" ht="15.75" customHeight="1">
      <c r="A287" s="285" t="s">
        <v>141</v>
      </c>
      <c r="B287" s="101" t="s">
        <v>210</v>
      </c>
      <c r="C287" s="105" t="s">
        <v>211</v>
      </c>
      <c r="D287" s="43"/>
      <c r="E287" s="44"/>
      <c r="F287" s="101" t="s">
        <v>49</v>
      </c>
    </row>
    <row r="288" ht="15.75" customHeight="1">
      <c r="A288" s="294" t="s">
        <v>50</v>
      </c>
      <c r="B288" s="44"/>
      <c r="C288" s="294" t="s">
        <v>276</v>
      </c>
      <c r="D288" s="44"/>
      <c r="E288" s="294" t="s">
        <v>53</v>
      </c>
      <c r="F288" s="44"/>
    </row>
    <row r="289" ht="15.75" customHeight="1">
      <c r="A289" s="171">
        <v>3.0</v>
      </c>
      <c r="B289" s="44"/>
      <c r="C289" s="171">
        <v>2.5</v>
      </c>
      <c r="D289" s="44"/>
      <c r="E289" s="171">
        <f t="shared" ref="E289:E290" si="19">C289*A289</f>
        <v>7.5</v>
      </c>
      <c r="F289" s="44"/>
      <c r="G289" s="118" t="s">
        <v>374</v>
      </c>
      <c r="H289" s="44"/>
    </row>
    <row r="290" ht="15.75" customHeight="1">
      <c r="A290" s="171">
        <v>9.6</v>
      </c>
      <c r="B290" s="44"/>
      <c r="C290" s="171">
        <v>0.5</v>
      </c>
      <c r="D290" s="44"/>
      <c r="E290" s="171">
        <f t="shared" si="19"/>
        <v>4.8</v>
      </c>
      <c r="F290" s="44"/>
      <c r="G290" s="118" t="s">
        <v>375</v>
      </c>
      <c r="H290" s="44"/>
    </row>
    <row r="291" ht="15.75" customHeight="1">
      <c r="A291" s="171">
        <v>7.6</v>
      </c>
      <c r="B291" s="44"/>
      <c r="C291" s="171">
        <v>1.9</v>
      </c>
      <c r="D291" s="44"/>
      <c r="E291" s="171">
        <f>(C291*A291)*2</f>
        <v>28.88</v>
      </c>
      <c r="F291" s="44"/>
      <c r="G291" s="341" t="s">
        <v>376</v>
      </c>
      <c r="H291" s="178"/>
    </row>
    <row r="292" ht="15.75" customHeight="1">
      <c r="A292" s="171">
        <v>7.0</v>
      </c>
      <c r="B292" s="44"/>
      <c r="C292" s="171">
        <v>1.9</v>
      </c>
      <c r="D292" s="44"/>
      <c r="E292" s="171">
        <f>(((C292*A292)*2)-(1.6*1.65))</f>
        <v>23.96</v>
      </c>
      <c r="F292" s="44"/>
      <c r="G292" s="181"/>
      <c r="H292" s="174"/>
    </row>
    <row r="293" ht="15.75" customHeight="1">
      <c r="A293" s="171"/>
      <c r="B293" s="44"/>
      <c r="C293" s="294" t="s">
        <v>118</v>
      </c>
      <c r="D293" s="44"/>
      <c r="E293" s="342">
        <f>E289+E290+E291+E292</f>
        <v>65.14</v>
      </c>
      <c r="F293" s="44"/>
    </row>
    <row r="294" ht="15.75" customHeight="1">
      <c r="A294" s="101" t="s">
        <v>207</v>
      </c>
      <c r="B294" s="101" t="s">
        <v>182</v>
      </c>
      <c r="C294" s="105" t="s">
        <v>212</v>
      </c>
      <c r="D294" s="43"/>
      <c r="E294" s="44"/>
      <c r="F294" s="101" t="s">
        <v>83</v>
      </c>
    </row>
    <row r="295" ht="15.75" customHeight="1">
      <c r="A295" s="85" t="s">
        <v>83</v>
      </c>
      <c r="B295" s="43"/>
      <c r="C295" s="44"/>
      <c r="D295" s="85" t="s">
        <v>333</v>
      </c>
      <c r="E295" s="43"/>
      <c r="F295" s="44"/>
    </row>
    <row r="296" ht="15.75" customHeight="1">
      <c r="A296" s="118">
        <v>1.0</v>
      </c>
      <c r="B296" s="43"/>
      <c r="C296" s="44"/>
      <c r="D296" s="118" t="s">
        <v>377</v>
      </c>
      <c r="E296" s="43"/>
      <c r="F296" s="44"/>
    </row>
    <row r="297" ht="15.75" customHeight="1">
      <c r="A297" s="293">
        <v>2.0</v>
      </c>
      <c r="B297" s="43"/>
      <c r="C297" s="44"/>
      <c r="D297" s="118" t="s">
        <v>378</v>
      </c>
      <c r="E297" s="43"/>
      <c r="F297" s="44"/>
    </row>
    <row r="298" ht="15.75" customHeight="1">
      <c r="A298" s="118">
        <v>1.0</v>
      </c>
      <c r="B298" s="43"/>
      <c r="C298" s="44"/>
      <c r="D298" s="118" t="s">
        <v>379</v>
      </c>
      <c r="E298" s="43"/>
      <c r="F298" s="44"/>
    </row>
    <row r="299" ht="15.75" customHeight="1">
      <c r="B299" s="239" t="s">
        <v>118</v>
      </c>
      <c r="C299" s="343">
        <f>+A298+A297+A296</f>
        <v>4</v>
      </c>
    </row>
    <row r="300" ht="15.75" customHeight="1">
      <c r="A300" s="101" t="s">
        <v>141</v>
      </c>
      <c r="B300" s="101" t="s">
        <v>177</v>
      </c>
      <c r="C300" s="105" t="s">
        <v>214</v>
      </c>
      <c r="D300" s="43"/>
      <c r="E300" s="44"/>
      <c r="F300" s="101" t="s">
        <v>49</v>
      </c>
    </row>
    <row r="301" ht="15.75" customHeight="1">
      <c r="A301" s="85" t="s">
        <v>50</v>
      </c>
      <c r="B301" s="44"/>
      <c r="C301" s="85" t="s">
        <v>51</v>
      </c>
      <c r="D301" s="44"/>
      <c r="E301" s="85" t="s">
        <v>53</v>
      </c>
      <c r="F301" s="44"/>
    </row>
    <row r="302" ht="15.75" customHeight="1">
      <c r="A302" s="118">
        <v>1.5</v>
      </c>
      <c r="B302" s="44"/>
      <c r="C302" s="118">
        <v>5.0</v>
      </c>
      <c r="D302" s="44"/>
      <c r="E302" s="118">
        <f>+A302*C302</f>
        <v>7.5</v>
      </c>
      <c r="F302" s="44"/>
    </row>
    <row r="303" ht="15.75" customHeight="1">
      <c r="A303" s="325" t="s">
        <v>380</v>
      </c>
      <c r="B303" s="43"/>
      <c r="C303" s="43"/>
      <c r="D303" s="43"/>
      <c r="E303" s="43"/>
      <c r="F303" s="44"/>
    </row>
    <row r="304" ht="15.0" customHeight="1">
      <c r="A304" s="285" t="s">
        <v>144</v>
      </c>
      <c r="B304" s="344" t="s">
        <v>216</v>
      </c>
      <c r="C304" s="345" t="s">
        <v>217</v>
      </c>
      <c r="D304" s="43"/>
      <c r="E304" s="44"/>
      <c r="F304" s="344" t="s">
        <v>381</v>
      </c>
    </row>
    <row r="305" ht="27.0" customHeight="1">
      <c r="A305" s="255" t="s">
        <v>382</v>
      </c>
      <c r="B305" s="346" t="s">
        <v>50</v>
      </c>
      <c r="C305" s="253" t="s">
        <v>383</v>
      </c>
      <c r="D305" s="346" t="s">
        <v>53</v>
      </c>
      <c r="E305" s="253" t="s">
        <v>118</v>
      </c>
      <c r="F305" s="44"/>
    </row>
    <row r="306" ht="15.75" customHeight="1">
      <c r="A306" s="146">
        <v>3.0</v>
      </c>
      <c r="B306" s="146">
        <v>1.5</v>
      </c>
      <c r="C306" s="146">
        <v>5.0</v>
      </c>
      <c r="D306" s="146">
        <f>C306*B306</f>
        <v>7.5</v>
      </c>
      <c r="E306" s="118">
        <f>D306*A306</f>
        <v>22.5</v>
      </c>
      <c r="F306" s="44"/>
      <c r="G306" s="176" t="s">
        <v>384</v>
      </c>
    </row>
    <row r="307" ht="15.75" customHeight="1">
      <c r="A307" s="146"/>
      <c r="B307" s="146"/>
      <c r="C307" s="146"/>
      <c r="D307" s="309" t="s">
        <v>118</v>
      </c>
      <c r="E307" s="85">
        <f>E306</f>
        <v>22.5</v>
      </c>
      <c r="F307" s="44"/>
    </row>
    <row r="308" ht="33.75" customHeight="1">
      <c r="A308" s="74" t="s">
        <v>385</v>
      </c>
      <c r="B308" s="43"/>
      <c r="C308" s="43"/>
      <c r="D308" s="43"/>
      <c r="E308" s="43"/>
      <c r="F308" s="44"/>
    </row>
    <row r="309" ht="15.75" customHeight="1">
      <c r="A309" s="285" t="s">
        <v>259</v>
      </c>
      <c r="B309" s="101" t="s">
        <v>220</v>
      </c>
      <c r="C309" s="105" t="s">
        <v>221</v>
      </c>
      <c r="D309" s="43"/>
      <c r="E309" s="44"/>
      <c r="F309" s="101" t="s">
        <v>49</v>
      </c>
    </row>
    <row r="310" ht="15.75" customHeight="1">
      <c r="A310" s="85" t="s">
        <v>50</v>
      </c>
      <c r="B310" s="44"/>
      <c r="C310" s="85" t="s">
        <v>51</v>
      </c>
      <c r="D310" s="44"/>
      <c r="E310" s="85" t="s">
        <v>53</v>
      </c>
      <c r="F310" s="44"/>
    </row>
    <row r="311" ht="15.75" customHeight="1">
      <c r="A311" s="118">
        <v>1.5</v>
      </c>
      <c r="B311" s="44"/>
      <c r="C311" s="118">
        <v>5.0</v>
      </c>
      <c r="D311" s="44"/>
      <c r="E311" s="118">
        <f>+A311*C311</f>
        <v>7.5</v>
      </c>
      <c r="F311" s="44"/>
      <c r="G311" s="118" t="s">
        <v>386</v>
      </c>
      <c r="H311" s="44"/>
    </row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99">
    <mergeCell ref="C18:D18"/>
    <mergeCell ref="C19:E19"/>
    <mergeCell ref="C20:D20"/>
    <mergeCell ref="E20:F20"/>
    <mergeCell ref="G20:I21"/>
    <mergeCell ref="A21:B21"/>
    <mergeCell ref="E21:F21"/>
    <mergeCell ref="C21:D21"/>
    <mergeCell ref="C22:E22"/>
    <mergeCell ref="A23:B23"/>
    <mergeCell ref="C23:D23"/>
    <mergeCell ref="E23:F23"/>
    <mergeCell ref="A24:B24"/>
    <mergeCell ref="C24:D24"/>
    <mergeCell ref="E24:F24"/>
    <mergeCell ref="G24:I24"/>
    <mergeCell ref="A25:B25"/>
    <mergeCell ref="C25:D25"/>
    <mergeCell ref="E25:F25"/>
    <mergeCell ref="G25:I25"/>
    <mergeCell ref="A26:B26"/>
    <mergeCell ref="G26:I26"/>
    <mergeCell ref="G28:J28"/>
    <mergeCell ref="G29:J29"/>
    <mergeCell ref="C26:D26"/>
    <mergeCell ref="E26:F26"/>
    <mergeCell ref="A27:B27"/>
    <mergeCell ref="C27:D27"/>
    <mergeCell ref="E27:F27"/>
    <mergeCell ref="G27:I27"/>
    <mergeCell ref="A28:B28"/>
    <mergeCell ref="A1:F1"/>
    <mergeCell ref="A2:F2"/>
    <mergeCell ref="A3:F3"/>
    <mergeCell ref="C4:E4"/>
    <mergeCell ref="A5:B5"/>
    <mergeCell ref="C5:D5"/>
    <mergeCell ref="E5:F5"/>
    <mergeCell ref="A6:B6"/>
    <mergeCell ref="C6:D6"/>
    <mergeCell ref="E6:F6"/>
    <mergeCell ref="G6:I6"/>
    <mergeCell ref="A7:B7"/>
    <mergeCell ref="E7:F7"/>
    <mergeCell ref="G7:I7"/>
    <mergeCell ref="C7:D7"/>
    <mergeCell ref="C8:D8"/>
    <mergeCell ref="E8:F8"/>
    <mergeCell ref="A9:F9"/>
    <mergeCell ref="C10:E10"/>
    <mergeCell ref="E11:F11"/>
    <mergeCell ref="E12:F12"/>
    <mergeCell ref="E16:F16"/>
    <mergeCell ref="G16:I16"/>
    <mergeCell ref="A13:F13"/>
    <mergeCell ref="C14:E14"/>
    <mergeCell ref="A15:B15"/>
    <mergeCell ref="C15:D15"/>
    <mergeCell ref="E15:F15"/>
    <mergeCell ref="A16:B16"/>
    <mergeCell ref="C16:D16"/>
    <mergeCell ref="A17:B17"/>
    <mergeCell ref="C17:D17"/>
    <mergeCell ref="E17:F17"/>
    <mergeCell ref="G17:I17"/>
    <mergeCell ref="A18:B18"/>
    <mergeCell ref="E18:F18"/>
    <mergeCell ref="G18:H18"/>
    <mergeCell ref="C28:D28"/>
    <mergeCell ref="E28:F28"/>
    <mergeCell ref="A29:B29"/>
    <mergeCell ref="C29:D29"/>
    <mergeCell ref="E29:F29"/>
    <mergeCell ref="E30:F30"/>
    <mergeCell ref="C31:E31"/>
    <mergeCell ref="A32:B32"/>
    <mergeCell ref="C32:D32"/>
    <mergeCell ref="E32:F32"/>
    <mergeCell ref="A33:B33"/>
    <mergeCell ref="C33:D33"/>
    <mergeCell ref="E33:F33"/>
    <mergeCell ref="G33:I33"/>
    <mergeCell ref="A34:B34"/>
    <mergeCell ref="C34:D34"/>
    <mergeCell ref="E34:F34"/>
    <mergeCell ref="G34:I34"/>
    <mergeCell ref="C35:D35"/>
    <mergeCell ref="E35:F35"/>
    <mergeCell ref="G35:I35"/>
    <mergeCell ref="E37:F37"/>
    <mergeCell ref="G37:I37"/>
    <mergeCell ref="A35:B35"/>
    <mergeCell ref="A36:B36"/>
    <mergeCell ref="C36:D36"/>
    <mergeCell ref="E36:F36"/>
    <mergeCell ref="G36:I36"/>
    <mergeCell ref="A37:B37"/>
    <mergeCell ref="C37:D37"/>
    <mergeCell ref="A38:B38"/>
    <mergeCell ref="C38:D38"/>
    <mergeCell ref="E38:F38"/>
    <mergeCell ref="G38:I38"/>
    <mergeCell ref="E39:F39"/>
    <mergeCell ref="G39:J39"/>
    <mergeCell ref="C40:E40"/>
    <mergeCell ref="A41:B41"/>
    <mergeCell ref="C41:D41"/>
    <mergeCell ref="E41:F41"/>
    <mergeCell ref="G41:L41"/>
    <mergeCell ref="A42:B42"/>
    <mergeCell ref="C42:D42"/>
    <mergeCell ref="G42:L42"/>
    <mergeCell ref="E42:F42"/>
    <mergeCell ref="A43:F43"/>
    <mergeCell ref="C44:E44"/>
    <mergeCell ref="A45:F45"/>
    <mergeCell ref="G45:H45"/>
    <mergeCell ref="A46:F46"/>
    <mergeCell ref="G46:H46"/>
    <mergeCell ref="A47:D47"/>
    <mergeCell ref="E47:F47"/>
    <mergeCell ref="A48:F49"/>
    <mergeCell ref="C50:E50"/>
    <mergeCell ref="A51:F51"/>
    <mergeCell ref="G51:H51"/>
    <mergeCell ref="G52:H52"/>
    <mergeCell ref="A52:F52"/>
    <mergeCell ref="A53:D53"/>
    <mergeCell ref="E53:F53"/>
    <mergeCell ref="C54:E54"/>
    <mergeCell ref="A55:F55"/>
    <mergeCell ref="G55:H55"/>
    <mergeCell ref="G56:H56"/>
    <mergeCell ref="C60:D60"/>
    <mergeCell ref="E60:F60"/>
    <mergeCell ref="C56:E56"/>
    <mergeCell ref="A57:F57"/>
    <mergeCell ref="G57:H57"/>
    <mergeCell ref="A58:D58"/>
    <mergeCell ref="E58:F58"/>
    <mergeCell ref="C59:E59"/>
    <mergeCell ref="A60:B60"/>
    <mergeCell ref="A61:B61"/>
    <mergeCell ref="C61:D61"/>
    <mergeCell ref="E61:F61"/>
    <mergeCell ref="G61:H61"/>
    <mergeCell ref="C62:D62"/>
    <mergeCell ref="E62:F62"/>
    <mergeCell ref="G62:H62"/>
    <mergeCell ref="E64:F64"/>
    <mergeCell ref="G64:H64"/>
    <mergeCell ref="A62:B62"/>
    <mergeCell ref="A63:B63"/>
    <mergeCell ref="C63:D63"/>
    <mergeCell ref="E63:F63"/>
    <mergeCell ref="G63:H63"/>
    <mergeCell ref="A64:B64"/>
    <mergeCell ref="C64:D64"/>
    <mergeCell ref="A65:B65"/>
    <mergeCell ref="C65:D65"/>
    <mergeCell ref="E65:F65"/>
    <mergeCell ref="A66:F67"/>
    <mergeCell ref="C68:E68"/>
    <mergeCell ref="C69:D69"/>
    <mergeCell ref="E69:F69"/>
    <mergeCell ref="E71:F71"/>
    <mergeCell ref="G71:H71"/>
    <mergeCell ref="A69:B69"/>
    <mergeCell ref="A70:B70"/>
    <mergeCell ref="C70:D70"/>
    <mergeCell ref="E70:F70"/>
    <mergeCell ref="G70:H70"/>
    <mergeCell ref="A71:B71"/>
    <mergeCell ref="C71:D71"/>
    <mergeCell ref="A72:B72"/>
    <mergeCell ref="C72:D72"/>
    <mergeCell ref="E72:F72"/>
    <mergeCell ref="C73:E73"/>
    <mergeCell ref="A74:B74"/>
    <mergeCell ref="C74:D74"/>
    <mergeCell ref="E74:F74"/>
    <mergeCell ref="A75:B75"/>
    <mergeCell ref="C75:D75"/>
    <mergeCell ref="E75:F75"/>
    <mergeCell ref="A76:F77"/>
    <mergeCell ref="C78:E78"/>
    <mergeCell ref="C79:D79"/>
    <mergeCell ref="E79:F79"/>
    <mergeCell ref="C84:D84"/>
    <mergeCell ref="E84:F84"/>
    <mergeCell ref="A79:B79"/>
    <mergeCell ref="A80:B80"/>
    <mergeCell ref="C80:D80"/>
    <mergeCell ref="E80:F80"/>
    <mergeCell ref="A82:F82"/>
    <mergeCell ref="C83:E83"/>
    <mergeCell ref="A84:B84"/>
    <mergeCell ref="C87:D87"/>
    <mergeCell ref="E87:F87"/>
    <mergeCell ref="A85:B85"/>
    <mergeCell ref="C85:D85"/>
    <mergeCell ref="E85:F85"/>
    <mergeCell ref="A86:B86"/>
    <mergeCell ref="C86:D86"/>
    <mergeCell ref="E86:F86"/>
    <mergeCell ref="A87:B87"/>
    <mergeCell ref="A88:F88"/>
    <mergeCell ref="C89:E89"/>
    <mergeCell ref="A90:D90"/>
    <mergeCell ref="E90:F90"/>
    <mergeCell ref="C91:E91"/>
    <mergeCell ref="C92:D92"/>
    <mergeCell ref="E92:F92"/>
    <mergeCell ref="C97:D97"/>
    <mergeCell ref="E97:F97"/>
    <mergeCell ref="A92:B92"/>
    <mergeCell ref="A93:B93"/>
    <mergeCell ref="C93:D93"/>
    <mergeCell ref="E93:F93"/>
    <mergeCell ref="A94:F95"/>
    <mergeCell ref="C96:E96"/>
    <mergeCell ref="A97:B97"/>
    <mergeCell ref="A98:B98"/>
    <mergeCell ref="C98:D98"/>
    <mergeCell ref="E98:F98"/>
    <mergeCell ref="A99:F100"/>
    <mergeCell ref="C101:E101"/>
    <mergeCell ref="C102:D102"/>
    <mergeCell ref="E102:F102"/>
    <mergeCell ref="A102:B102"/>
    <mergeCell ref="A103:B103"/>
    <mergeCell ref="C103:D103"/>
    <mergeCell ref="E103:F103"/>
    <mergeCell ref="G103:H103"/>
    <mergeCell ref="C104:D104"/>
    <mergeCell ref="E104:F104"/>
    <mergeCell ref="A105:F106"/>
    <mergeCell ref="C107:E107"/>
    <mergeCell ref="A108:B108"/>
    <mergeCell ref="C108:D108"/>
    <mergeCell ref="E108:F108"/>
    <mergeCell ref="A109:B109"/>
    <mergeCell ref="E109:F109"/>
    <mergeCell ref="C109:D109"/>
    <mergeCell ref="C110:D110"/>
    <mergeCell ref="E110:F110"/>
    <mergeCell ref="A111:F112"/>
    <mergeCell ref="C113:E113"/>
    <mergeCell ref="C114:D114"/>
    <mergeCell ref="E114:F114"/>
    <mergeCell ref="A114:B114"/>
    <mergeCell ref="A115:B115"/>
    <mergeCell ref="C115:D115"/>
    <mergeCell ref="E115:F115"/>
    <mergeCell ref="C116:D116"/>
    <mergeCell ref="E116:F116"/>
    <mergeCell ref="A117:F118"/>
    <mergeCell ref="C119:E119"/>
    <mergeCell ref="A120:B120"/>
    <mergeCell ref="C120:D120"/>
    <mergeCell ref="E120:F120"/>
    <mergeCell ref="C121:D121"/>
    <mergeCell ref="E121:F121"/>
    <mergeCell ref="G121:I121"/>
    <mergeCell ref="E123:F123"/>
    <mergeCell ref="G123:I123"/>
    <mergeCell ref="A121:B121"/>
    <mergeCell ref="A122:B122"/>
    <mergeCell ref="C122:D122"/>
    <mergeCell ref="E122:F122"/>
    <mergeCell ref="G122:I122"/>
    <mergeCell ref="A123:B123"/>
    <mergeCell ref="C123:D123"/>
    <mergeCell ref="C124:D124"/>
    <mergeCell ref="E124:F124"/>
    <mergeCell ref="A125:F125"/>
    <mergeCell ref="C126:E126"/>
    <mergeCell ref="A127:B127"/>
    <mergeCell ref="C127:D127"/>
    <mergeCell ref="E127:F127"/>
    <mergeCell ref="A128:B128"/>
    <mergeCell ref="C128:D128"/>
    <mergeCell ref="E128:F128"/>
    <mergeCell ref="G128:I128"/>
    <mergeCell ref="A129:B129"/>
    <mergeCell ref="C129:D129"/>
    <mergeCell ref="E129:F129"/>
    <mergeCell ref="C130:D130"/>
    <mergeCell ref="E130:F130"/>
    <mergeCell ref="C131:E131"/>
    <mergeCell ref="A132:B132"/>
    <mergeCell ref="C132:D132"/>
    <mergeCell ref="E132:F132"/>
    <mergeCell ref="G132:H133"/>
    <mergeCell ref="E133:F133"/>
    <mergeCell ref="C135:D135"/>
    <mergeCell ref="E135:F135"/>
    <mergeCell ref="A133:B133"/>
    <mergeCell ref="C133:D133"/>
    <mergeCell ref="A134:B134"/>
    <mergeCell ref="C134:D134"/>
    <mergeCell ref="E134:F134"/>
    <mergeCell ref="G134:H134"/>
    <mergeCell ref="G135:H135"/>
    <mergeCell ref="A135:B135"/>
    <mergeCell ref="A136:B136"/>
    <mergeCell ref="C136:D136"/>
    <mergeCell ref="E136:F136"/>
    <mergeCell ref="G136:H136"/>
    <mergeCell ref="E137:F137"/>
    <mergeCell ref="C138:E138"/>
    <mergeCell ref="C145:D145"/>
    <mergeCell ref="E145:F145"/>
    <mergeCell ref="A139:B139"/>
    <mergeCell ref="D139:E139"/>
    <mergeCell ref="C141:E141"/>
    <mergeCell ref="A142:B142"/>
    <mergeCell ref="D142:E142"/>
    <mergeCell ref="C144:E144"/>
    <mergeCell ref="A145:B145"/>
    <mergeCell ref="A146:B146"/>
    <mergeCell ref="C146:D146"/>
    <mergeCell ref="E146:F146"/>
    <mergeCell ref="G146:H146"/>
    <mergeCell ref="C147:D147"/>
    <mergeCell ref="E147:F147"/>
    <mergeCell ref="G147:H147"/>
    <mergeCell ref="C151:D151"/>
    <mergeCell ref="E151:F151"/>
    <mergeCell ref="A147:B147"/>
    <mergeCell ref="A148:B148"/>
    <mergeCell ref="C148:D148"/>
    <mergeCell ref="E148:F148"/>
    <mergeCell ref="A149:F149"/>
    <mergeCell ref="C150:E150"/>
    <mergeCell ref="A151:B151"/>
    <mergeCell ref="A154:B154"/>
    <mergeCell ref="C154:D154"/>
    <mergeCell ref="A152:B152"/>
    <mergeCell ref="C152:D152"/>
    <mergeCell ref="E152:F152"/>
    <mergeCell ref="G152:H154"/>
    <mergeCell ref="A153:B153"/>
    <mergeCell ref="C153:D153"/>
    <mergeCell ref="E153:F153"/>
    <mergeCell ref="E154:F154"/>
    <mergeCell ref="E155:F155"/>
    <mergeCell ref="A156:F157"/>
    <mergeCell ref="C158:E158"/>
    <mergeCell ref="A159:B159"/>
    <mergeCell ref="C159:D159"/>
    <mergeCell ref="E159:F159"/>
    <mergeCell ref="A160:B160"/>
    <mergeCell ref="C160:D160"/>
    <mergeCell ref="E160:F160"/>
    <mergeCell ref="G160:H161"/>
    <mergeCell ref="E161:F161"/>
    <mergeCell ref="A162:F163"/>
    <mergeCell ref="C164:E164"/>
    <mergeCell ref="E172:F172"/>
    <mergeCell ref="E173:F173"/>
    <mergeCell ref="C174:E174"/>
    <mergeCell ref="A175:B175"/>
    <mergeCell ref="C175:D175"/>
    <mergeCell ref="E175:F175"/>
    <mergeCell ref="A176:B176"/>
    <mergeCell ref="A177:B177"/>
    <mergeCell ref="C177:D177"/>
    <mergeCell ref="E177:F177"/>
    <mergeCell ref="C178:E178"/>
    <mergeCell ref="A179:B179"/>
    <mergeCell ref="C179:D179"/>
    <mergeCell ref="E179:F179"/>
    <mergeCell ref="A181:B181"/>
    <mergeCell ref="A182:B182"/>
    <mergeCell ref="A183:B183"/>
    <mergeCell ref="A184:B184"/>
    <mergeCell ref="A185:B185"/>
    <mergeCell ref="C185:D185"/>
    <mergeCell ref="I185:J185"/>
    <mergeCell ref="A186:B186"/>
    <mergeCell ref="A187:B187"/>
    <mergeCell ref="A188:B188"/>
    <mergeCell ref="A189:B189"/>
    <mergeCell ref="A190:B190"/>
    <mergeCell ref="C190:D190"/>
    <mergeCell ref="I190:J190"/>
    <mergeCell ref="A191:B191"/>
    <mergeCell ref="A192:B192"/>
    <mergeCell ref="A193:B193"/>
    <mergeCell ref="A194:B194"/>
    <mergeCell ref="C194:D194"/>
    <mergeCell ref="I194:J194"/>
    <mergeCell ref="A195:B195"/>
    <mergeCell ref="A196:B196"/>
    <mergeCell ref="A197:B197"/>
    <mergeCell ref="A198:B198"/>
    <mergeCell ref="C198:D198"/>
    <mergeCell ref="I198:J198"/>
    <mergeCell ref="A199:B199"/>
    <mergeCell ref="A200:B200"/>
    <mergeCell ref="C201:D201"/>
    <mergeCell ref="C202:D202"/>
    <mergeCell ref="C192:D192"/>
    <mergeCell ref="C193:D193"/>
    <mergeCell ref="C195:D195"/>
    <mergeCell ref="C196:D196"/>
    <mergeCell ref="C197:D197"/>
    <mergeCell ref="C199:D199"/>
    <mergeCell ref="C200:D200"/>
    <mergeCell ref="I203:J203"/>
    <mergeCell ref="I204:J204"/>
    <mergeCell ref="A201:B201"/>
    <mergeCell ref="A202:B202"/>
    <mergeCell ref="I202:J202"/>
    <mergeCell ref="A203:B203"/>
    <mergeCell ref="C203:D203"/>
    <mergeCell ref="A204:B204"/>
    <mergeCell ref="C204:D204"/>
    <mergeCell ref="I206:J206"/>
    <mergeCell ref="I207:J207"/>
    <mergeCell ref="I195:J195"/>
    <mergeCell ref="I196:J196"/>
    <mergeCell ref="I197:J197"/>
    <mergeCell ref="I199:J199"/>
    <mergeCell ref="I200:J200"/>
    <mergeCell ref="I201:J201"/>
    <mergeCell ref="I205:J205"/>
    <mergeCell ref="G181:H181"/>
    <mergeCell ref="G182:H182"/>
    <mergeCell ref="C182:D182"/>
    <mergeCell ref="C183:D183"/>
    <mergeCell ref="K181:L184"/>
    <mergeCell ref="K185:L189"/>
    <mergeCell ref="K190:L193"/>
    <mergeCell ref="K194:L197"/>
    <mergeCell ref="K198:L214"/>
    <mergeCell ref="K215:L215"/>
    <mergeCell ref="K216:L216"/>
    <mergeCell ref="K217:L217"/>
    <mergeCell ref="G179:H179"/>
    <mergeCell ref="I179:J179"/>
    <mergeCell ref="K179:L180"/>
    <mergeCell ref="I181:J181"/>
    <mergeCell ref="I182:J182"/>
    <mergeCell ref="I183:J183"/>
    <mergeCell ref="I184:J184"/>
    <mergeCell ref="C206:D206"/>
    <mergeCell ref="C207:D207"/>
    <mergeCell ref="C212:D212"/>
    <mergeCell ref="C213:D213"/>
    <mergeCell ref="C214:D214"/>
    <mergeCell ref="C181:D181"/>
    <mergeCell ref="C184:D184"/>
    <mergeCell ref="C186:D186"/>
    <mergeCell ref="C187:D187"/>
    <mergeCell ref="C188:D188"/>
    <mergeCell ref="C189:D189"/>
    <mergeCell ref="C191:D191"/>
    <mergeCell ref="I212:J212"/>
    <mergeCell ref="I213:J213"/>
    <mergeCell ref="I214:J214"/>
    <mergeCell ref="I186:J186"/>
    <mergeCell ref="I187:J187"/>
    <mergeCell ref="I188:J188"/>
    <mergeCell ref="I189:J189"/>
    <mergeCell ref="I191:J191"/>
    <mergeCell ref="I192:J192"/>
    <mergeCell ref="I193:J193"/>
    <mergeCell ref="A165:B165"/>
    <mergeCell ref="C165:D165"/>
    <mergeCell ref="E165:F165"/>
    <mergeCell ref="A166:B166"/>
    <mergeCell ref="C166:D166"/>
    <mergeCell ref="E166:F166"/>
    <mergeCell ref="G166:I166"/>
    <mergeCell ref="A167:B167"/>
    <mergeCell ref="C167:D167"/>
    <mergeCell ref="E167:F167"/>
    <mergeCell ref="G167:I167"/>
    <mergeCell ref="C168:D168"/>
    <mergeCell ref="E168:F168"/>
    <mergeCell ref="G168:I168"/>
    <mergeCell ref="E170:F170"/>
    <mergeCell ref="G170:K170"/>
    <mergeCell ref="A168:B168"/>
    <mergeCell ref="A169:B169"/>
    <mergeCell ref="C169:D169"/>
    <mergeCell ref="E169:F169"/>
    <mergeCell ref="G169:K169"/>
    <mergeCell ref="A170:B170"/>
    <mergeCell ref="C170:D170"/>
    <mergeCell ref="A171:B171"/>
    <mergeCell ref="C171:D171"/>
    <mergeCell ref="E171:F171"/>
    <mergeCell ref="G171:I171"/>
    <mergeCell ref="A172:B172"/>
    <mergeCell ref="C172:D172"/>
    <mergeCell ref="G172:I172"/>
    <mergeCell ref="C176:D176"/>
    <mergeCell ref="E176:F176"/>
    <mergeCell ref="G176:H176"/>
    <mergeCell ref="A205:B205"/>
    <mergeCell ref="C205:D205"/>
    <mergeCell ref="A206:B206"/>
    <mergeCell ref="A207:B207"/>
    <mergeCell ref="A208:B208"/>
    <mergeCell ref="C208:D208"/>
    <mergeCell ref="I208:J208"/>
    <mergeCell ref="D227:F227"/>
    <mergeCell ref="D228:F228"/>
    <mergeCell ref="D229:F229"/>
    <mergeCell ref="D230:F230"/>
    <mergeCell ref="D231:F231"/>
    <mergeCell ref="C233:E233"/>
    <mergeCell ref="C234:D234"/>
    <mergeCell ref="E234:F234"/>
    <mergeCell ref="A226:C226"/>
    <mergeCell ref="A227:C227"/>
    <mergeCell ref="A228:C228"/>
    <mergeCell ref="A229:C229"/>
    <mergeCell ref="A230:C230"/>
    <mergeCell ref="A231:C231"/>
    <mergeCell ref="B232:C232"/>
    <mergeCell ref="E236:F236"/>
    <mergeCell ref="G236:I236"/>
    <mergeCell ref="A234:B234"/>
    <mergeCell ref="A235:B235"/>
    <mergeCell ref="C235:D235"/>
    <mergeCell ref="E235:F235"/>
    <mergeCell ref="G235:I235"/>
    <mergeCell ref="A236:B236"/>
    <mergeCell ref="C236:D236"/>
    <mergeCell ref="I210:J210"/>
    <mergeCell ref="I211:J211"/>
    <mergeCell ref="I215:J215"/>
    <mergeCell ref="I216:J216"/>
    <mergeCell ref="I217:J217"/>
    <mergeCell ref="I218:J218"/>
    <mergeCell ref="I219:J219"/>
    <mergeCell ref="A209:B209"/>
    <mergeCell ref="C209:D209"/>
    <mergeCell ref="I209:J209"/>
    <mergeCell ref="A210:B210"/>
    <mergeCell ref="C210:D210"/>
    <mergeCell ref="A211:B211"/>
    <mergeCell ref="C211:D211"/>
    <mergeCell ref="A212:B212"/>
    <mergeCell ref="A213:B213"/>
    <mergeCell ref="A214:B214"/>
    <mergeCell ref="A215:B215"/>
    <mergeCell ref="C215:D215"/>
    <mergeCell ref="A216:B216"/>
    <mergeCell ref="C216:D216"/>
    <mergeCell ref="C221:D221"/>
    <mergeCell ref="E221:F221"/>
    <mergeCell ref="A217:B217"/>
    <mergeCell ref="C217:D217"/>
    <mergeCell ref="C219:E219"/>
    <mergeCell ref="A220:B220"/>
    <mergeCell ref="C220:D220"/>
    <mergeCell ref="E220:F220"/>
    <mergeCell ref="A221:B221"/>
    <mergeCell ref="A222:F222"/>
    <mergeCell ref="C223:E223"/>
    <mergeCell ref="A224:C224"/>
    <mergeCell ref="D224:F224"/>
    <mergeCell ref="A225:C225"/>
    <mergeCell ref="D225:F225"/>
    <mergeCell ref="D226:F226"/>
    <mergeCell ref="E240:F240"/>
    <mergeCell ref="G240:I240"/>
    <mergeCell ref="C272:D272"/>
    <mergeCell ref="E272:F272"/>
    <mergeCell ref="A273:B273"/>
    <mergeCell ref="C273:D273"/>
    <mergeCell ref="E273:F273"/>
    <mergeCell ref="G273:I273"/>
    <mergeCell ref="A274:B274"/>
    <mergeCell ref="G274:I274"/>
    <mergeCell ref="C274:D274"/>
    <mergeCell ref="E274:F274"/>
    <mergeCell ref="A275:B275"/>
    <mergeCell ref="C275:D275"/>
    <mergeCell ref="E275:F275"/>
    <mergeCell ref="G275:I275"/>
    <mergeCell ref="E276:F276"/>
    <mergeCell ref="E280:F280"/>
    <mergeCell ref="G280:I280"/>
    <mergeCell ref="C277:E277"/>
    <mergeCell ref="A278:D278"/>
    <mergeCell ref="E278:F278"/>
    <mergeCell ref="A279:D279"/>
    <mergeCell ref="E279:F279"/>
    <mergeCell ref="G279:I279"/>
    <mergeCell ref="A280:D280"/>
    <mergeCell ref="A281:D281"/>
    <mergeCell ref="E281:F281"/>
    <mergeCell ref="G281:I281"/>
    <mergeCell ref="A282:D282"/>
    <mergeCell ref="E282:F282"/>
    <mergeCell ref="G282:I282"/>
    <mergeCell ref="A283:D283"/>
    <mergeCell ref="E283:F283"/>
    <mergeCell ref="G283:I283"/>
    <mergeCell ref="E284:F284"/>
    <mergeCell ref="A285:F286"/>
    <mergeCell ref="C287:E287"/>
    <mergeCell ref="C288:D288"/>
    <mergeCell ref="E288:F288"/>
    <mergeCell ref="E290:F290"/>
    <mergeCell ref="G290:H290"/>
    <mergeCell ref="A288:B288"/>
    <mergeCell ref="A289:B289"/>
    <mergeCell ref="C289:D289"/>
    <mergeCell ref="E289:F289"/>
    <mergeCell ref="G289:H289"/>
    <mergeCell ref="A290:B290"/>
    <mergeCell ref="C290:D290"/>
    <mergeCell ref="A296:C296"/>
    <mergeCell ref="A297:C297"/>
    <mergeCell ref="A298:C298"/>
    <mergeCell ref="A301:B301"/>
    <mergeCell ref="A302:B302"/>
    <mergeCell ref="A293:B293"/>
    <mergeCell ref="C293:D293"/>
    <mergeCell ref="E293:F293"/>
    <mergeCell ref="C294:E294"/>
    <mergeCell ref="A295:C295"/>
    <mergeCell ref="D295:F295"/>
    <mergeCell ref="D296:F296"/>
    <mergeCell ref="D297:F297"/>
    <mergeCell ref="D298:F298"/>
    <mergeCell ref="C300:E300"/>
    <mergeCell ref="C301:D301"/>
    <mergeCell ref="E301:F301"/>
    <mergeCell ref="C302:D302"/>
    <mergeCell ref="E302:F302"/>
    <mergeCell ref="A310:B310"/>
    <mergeCell ref="C310:D310"/>
    <mergeCell ref="E310:F310"/>
    <mergeCell ref="A311:B311"/>
    <mergeCell ref="C311:D311"/>
    <mergeCell ref="E311:F311"/>
    <mergeCell ref="G311:H311"/>
    <mergeCell ref="A303:F303"/>
    <mergeCell ref="C304:E304"/>
    <mergeCell ref="E305:F305"/>
    <mergeCell ref="E306:F306"/>
    <mergeCell ref="E307:F307"/>
    <mergeCell ref="A308:F308"/>
    <mergeCell ref="C309:E309"/>
    <mergeCell ref="A237:B237"/>
    <mergeCell ref="C237:D237"/>
    <mergeCell ref="E237:F237"/>
    <mergeCell ref="G237:I237"/>
    <mergeCell ref="C238:D238"/>
    <mergeCell ref="E238:F238"/>
    <mergeCell ref="G238:I238"/>
    <mergeCell ref="A238:B238"/>
    <mergeCell ref="A239:B239"/>
    <mergeCell ref="C239:D239"/>
    <mergeCell ref="E239:F239"/>
    <mergeCell ref="G239:I239"/>
    <mergeCell ref="A240:B240"/>
    <mergeCell ref="C240:D240"/>
    <mergeCell ref="A241:B241"/>
    <mergeCell ref="C241:D241"/>
    <mergeCell ref="E241:F241"/>
    <mergeCell ref="G241:I241"/>
    <mergeCell ref="C242:D242"/>
    <mergeCell ref="E242:F242"/>
    <mergeCell ref="G242:I242"/>
    <mergeCell ref="E244:F244"/>
    <mergeCell ref="G244:I244"/>
    <mergeCell ref="A242:B242"/>
    <mergeCell ref="A243:B243"/>
    <mergeCell ref="C243:D243"/>
    <mergeCell ref="E243:F243"/>
    <mergeCell ref="G243:I243"/>
    <mergeCell ref="A244:B244"/>
    <mergeCell ref="C244:D244"/>
    <mergeCell ref="E248:F248"/>
    <mergeCell ref="G248:I248"/>
    <mergeCell ref="A291:B291"/>
    <mergeCell ref="C291:D291"/>
    <mergeCell ref="E291:F291"/>
    <mergeCell ref="G291:H292"/>
    <mergeCell ref="A292:B292"/>
    <mergeCell ref="C292:D292"/>
    <mergeCell ref="E292:F292"/>
    <mergeCell ref="A245:B245"/>
    <mergeCell ref="C245:D245"/>
    <mergeCell ref="E245:F245"/>
    <mergeCell ref="G245:I245"/>
    <mergeCell ref="C246:D246"/>
    <mergeCell ref="E246:F246"/>
    <mergeCell ref="G246:I246"/>
    <mergeCell ref="A246:B246"/>
    <mergeCell ref="A247:B247"/>
    <mergeCell ref="C247:D247"/>
    <mergeCell ref="E247:F247"/>
    <mergeCell ref="G247:I247"/>
    <mergeCell ref="A248:B248"/>
    <mergeCell ref="C248:D248"/>
    <mergeCell ref="A249:B249"/>
    <mergeCell ref="C249:D249"/>
    <mergeCell ref="E249:F249"/>
    <mergeCell ref="G249:I249"/>
    <mergeCell ref="C250:D250"/>
    <mergeCell ref="E250:F250"/>
    <mergeCell ref="G250:I250"/>
    <mergeCell ref="A250:B250"/>
    <mergeCell ref="A251:B251"/>
    <mergeCell ref="C251:D251"/>
    <mergeCell ref="E251:F251"/>
    <mergeCell ref="G251:I251"/>
    <mergeCell ref="A252:B252"/>
    <mergeCell ref="C252:D252"/>
    <mergeCell ref="E252:F252"/>
    <mergeCell ref="G252:I252"/>
    <mergeCell ref="A253:B253"/>
    <mergeCell ref="C253:D253"/>
    <mergeCell ref="E253:F253"/>
    <mergeCell ref="G253:I253"/>
    <mergeCell ref="A254:B254"/>
    <mergeCell ref="G254:I254"/>
    <mergeCell ref="C254:D254"/>
    <mergeCell ref="E254:F254"/>
    <mergeCell ref="A255:B255"/>
    <mergeCell ref="C255:D255"/>
    <mergeCell ref="E255:F255"/>
    <mergeCell ref="G255:I255"/>
    <mergeCell ref="A256:B256"/>
    <mergeCell ref="G256:I256"/>
    <mergeCell ref="C256:D256"/>
    <mergeCell ref="E256:F256"/>
    <mergeCell ref="A257:B257"/>
    <mergeCell ref="C257:D257"/>
    <mergeCell ref="E257:F257"/>
    <mergeCell ref="G257:I257"/>
    <mergeCell ref="A258:B258"/>
    <mergeCell ref="G258:I258"/>
    <mergeCell ref="C258:D258"/>
    <mergeCell ref="E258:F258"/>
    <mergeCell ref="A259:B259"/>
    <mergeCell ref="C259:D259"/>
    <mergeCell ref="E259:F259"/>
    <mergeCell ref="G259:I259"/>
    <mergeCell ref="A260:B260"/>
    <mergeCell ref="G260:I260"/>
    <mergeCell ref="C260:D260"/>
    <mergeCell ref="E260:F260"/>
    <mergeCell ref="A261:B261"/>
    <mergeCell ref="C261:D261"/>
    <mergeCell ref="E261:F261"/>
    <mergeCell ref="G261:I261"/>
    <mergeCell ref="A262:B262"/>
    <mergeCell ref="G262:I262"/>
    <mergeCell ref="C262:D262"/>
    <mergeCell ref="E262:F262"/>
    <mergeCell ref="A263:B263"/>
    <mergeCell ref="C263:D263"/>
    <mergeCell ref="E263:F263"/>
    <mergeCell ref="G263:I263"/>
    <mergeCell ref="A264:B264"/>
    <mergeCell ref="G264:I264"/>
    <mergeCell ref="C264:D264"/>
    <mergeCell ref="E264:F264"/>
    <mergeCell ref="A265:B265"/>
    <mergeCell ref="C265:D265"/>
    <mergeCell ref="E265:F265"/>
    <mergeCell ref="G265:I265"/>
    <mergeCell ref="A266:B266"/>
    <mergeCell ref="G266:I266"/>
    <mergeCell ref="C266:D266"/>
    <mergeCell ref="E266:F266"/>
    <mergeCell ref="A267:B267"/>
    <mergeCell ref="C267:D267"/>
    <mergeCell ref="E267:F267"/>
    <mergeCell ref="G267:I267"/>
    <mergeCell ref="A268:B268"/>
    <mergeCell ref="G268:I268"/>
    <mergeCell ref="C268:D268"/>
    <mergeCell ref="E268:F268"/>
    <mergeCell ref="A269:B269"/>
    <mergeCell ref="C269:D269"/>
    <mergeCell ref="E269:F269"/>
    <mergeCell ref="G269:I269"/>
    <mergeCell ref="A270:B270"/>
    <mergeCell ref="G270:I270"/>
    <mergeCell ref="C270:D270"/>
    <mergeCell ref="E270:F270"/>
    <mergeCell ref="A271:B271"/>
    <mergeCell ref="C271:D271"/>
    <mergeCell ref="E271:F271"/>
    <mergeCell ref="G271:I271"/>
    <mergeCell ref="A272:B272"/>
    <mergeCell ref="G272:I272"/>
  </mergeCells>
  <printOptions/>
  <pageMargins bottom="0.75" footer="0.0" header="0.0" left="0.7" right="0.7" top="0.75"/>
  <pageSetup orientation="portrait"/>
  <rowBreaks count="1" manualBreakCount="1">
    <brk id="66" man="1"/>
  </row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2021-08-20T00:43:26Z</dcterms:created>
  <dc:creator>Fabian Rondon</dc:creator>
</cp:coreProperties>
</file>