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D:\CONTRATOS IJAC 2025 - 2026\FDLPA 2025-2026\APOYO A LA SUPERVISIÓN - FORMULACIONES\FORMULACIÓN 2026\Formulación Proceso SAMC 2455 Cartografía Social PP ID 55417\Proceso SAMC Convivencia-Víctimas\"/>
    </mc:Choice>
  </mc:AlternateContent>
  <xr:revisionPtr revIDLastSave="0" documentId="13_ncr:1_{157E17F1-ABF6-49C4-953E-885DF8F23D69}" xr6:coauthVersionLast="47" xr6:coauthVersionMax="47" xr10:uidLastSave="{00000000-0000-0000-0000-000000000000}"/>
  <bookViews>
    <workbookView xWindow="-110" yWindow="-110" windowWidth="19420" windowHeight="11500" tabRatio="900"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externalReferences>
    <externalReference r:id="rId6"/>
  </externalReferences>
  <definedNames>
    <definedName name="_xlnm._FilterDatabase" localSheetId="4" hidden="1">'ASIGNACION Y TRATAMIENTO'!$B$10:$X$68</definedName>
    <definedName name="_xlnm._FilterDatabase" localSheetId="2" hidden="1">EVALUACION!$B$16:$Q$74</definedName>
    <definedName name="_xlnm._FilterDatabase" localSheetId="3" hidden="1">'EVALUACION CON CONTROLES'!$B$15:$Z$73</definedName>
    <definedName name="_xlnm.Print_Area" localSheetId="4">'ASIGNACION Y TRATAMIENTO'!$B$2:$X$87</definedName>
    <definedName name="_xlnm.Print_Area" localSheetId="0">CONTEXTO!$B$2:$F$19</definedName>
    <definedName name="_xlnm.Print_Area" localSheetId="2">EVALUACION!$B$2:$L$100</definedName>
    <definedName name="_xlnm.Print_Area" localSheetId="3">'EVALUACION CON CONTROLES'!$B$2:$R$102</definedName>
    <definedName name="_xlnm.Print_Area" localSheetId="1">'IDENTIFICACION Y ANALISIS'!$B$2:$F$55</definedName>
    <definedName name="contratación">'IDENTIFICACION Y ANALISIS'!$B$37:$B$39</definedName>
    <definedName name="ejecución">'IDENTIFICACION Y ANALISIS'!$B$45:$B$55</definedName>
    <definedName name="OPCIONES">'ASIGNACION Y TRATAMIENTO'!$B$91:$B$93</definedName>
    <definedName name="planeación">'IDENTIFICACION Y ANALISIS'!$B$19:$B$20</definedName>
    <definedName name="selección">'IDENTIFICACION Y ANALISIS'!$B$27:$B$28</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37" i="6" l="1"/>
  <c r="X38" i="6"/>
  <c r="X39" i="6"/>
  <c r="X40" i="6"/>
  <c r="X41" i="6"/>
  <c r="X42" i="6"/>
  <c r="X43" i="6"/>
  <c r="X44" i="6"/>
  <c r="X45" i="6"/>
  <c r="X46" i="6"/>
  <c r="X47" i="6"/>
  <c r="X48" i="6"/>
  <c r="X49" i="6"/>
  <c r="X50" i="6"/>
  <c r="X51" i="6"/>
  <c r="X52" i="6"/>
  <c r="X53" i="6"/>
  <c r="X54" i="6"/>
  <c r="X55" i="6"/>
  <c r="X56" i="6"/>
  <c r="X57" i="6"/>
  <c r="X58" i="6"/>
  <c r="X59" i="6"/>
  <c r="X60" i="6"/>
  <c r="X61" i="6"/>
  <c r="X62" i="6"/>
  <c r="X63" i="6"/>
  <c r="X64" i="6"/>
  <c r="X65" i="6"/>
  <c r="X66" i="6"/>
  <c r="X67" i="6"/>
  <c r="X68" i="6"/>
  <c r="W37" i="6"/>
  <c r="W38" i="6"/>
  <c r="W39" i="6"/>
  <c r="W40" i="6"/>
  <c r="W41" i="6"/>
  <c r="W42" i="6"/>
  <c r="W43" i="6"/>
  <c r="W44" i="6"/>
  <c r="W45" i="6"/>
  <c r="W46" i="6"/>
  <c r="W47" i="6"/>
  <c r="W48" i="6"/>
  <c r="W49" i="6"/>
  <c r="W50" i="6"/>
  <c r="W51" i="6"/>
  <c r="W52" i="6"/>
  <c r="W53" i="6"/>
  <c r="W54" i="6"/>
  <c r="W55" i="6"/>
  <c r="W56" i="6"/>
  <c r="W57" i="6"/>
  <c r="W58" i="6"/>
  <c r="W59" i="6"/>
  <c r="W60" i="6"/>
  <c r="W61" i="6"/>
  <c r="W62" i="6"/>
  <c r="W63" i="6"/>
  <c r="W64" i="6"/>
  <c r="W65" i="6"/>
  <c r="W66" i="6"/>
  <c r="W67" i="6"/>
  <c r="W68" i="6"/>
  <c r="V37" i="6"/>
  <c r="V38" i="6"/>
  <c r="V39" i="6"/>
  <c r="V40" i="6"/>
  <c r="V41" i="6"/>
  <c r="V42" i="6"/>
  <c r="V43" i="6"/>
  <c r="V44" i="6"/>
  <c r="V45" i="6"/>
  <c r="V46" i="6"/>
  <c r="V47" i="6"/>
  <c r="V48" i="6"/>
  <c r="V49" i="6"/>
  <c r="V50" i="6"/>
  <c r="V51" i="6"/>
  <c r="V52" i="6"/>
  <c r="V53" i="6"/>
  <c r="V54" i="6"/>
  <c r="V55" i="6"/>
  <c r="V56" i="6"/>
  <c r="V57" i="6"/>
  <c r="V58" i="6"/>
  <c r="V59" i="6"/>
  <c r="V60" i="6"/>
  <c r="V61" i="6"/>
  <c r="V62" i="6"/>
  <c r="V63" i="6"/>
  <c r="V64" i="6"/>
  <c r="V65" i="6"/>
  <c r="V66" i="6"/>
  <c r="V67" i="6"/>
  <c r="V68" i="6"/>
  <c r="U37" i="6"/>
  <c r="U38" i="6"/>
  <c r="U39" i="6"/>
  <c r="U40" i="6"/>
  <c r="U41" i="6"/>
  <c r="U42" i="6"/>
  <c r="U43" i="6"/>
  <c r="U44" i="6"/>
  <c r="U45" i="6"/>
  <c r="U46" i="6"/>
  <c r="U47" i="6"/>
  <c r="U48" i="6"/>
  <c r="U49" i="6"/>
  <c r="U50" i="6"/>
  <c r="U51" i="6"/>
  <c r="U52" i="6"/>
  <c r="U53" i="6"/>
  <c r="U54" i="6"/>
  <c r="U55" i="6"/>
  <c r="U56" i="6"/>
  <c r="U57" i="6"/>
  <c r="U58" i="6"/>
  <c r="U59" i="6"/>
  <c r="U60" i="6"/>
  <c r="U61" i="6"/>
  <c r="U62" i="6"/>
  <c r="U63" i="6"/>
  <c r="U64" i="6"/>
  <c r="U65" i="6"/>
  <c r="U66" i="6"/>
  <c r="U67" i="6"/>
  <c r="U68"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P50" i="6"/>
  <c r="P51" i="6"/>
  <c r="P52" i="6"/>
  <c r="P53" i="6"/>
  <c r="P54" i="6"/>
  <c r="P55" i="6"/>
  <c r="P56" i="6"/>
  <c r="P57" i="6"/>
  <c r="P58" i="6"/>
  <c r="P59" i="6"/>
  <c r="P60" i="6"/>
  <c r="P61" i="6"/>
  <c r="P62" i="6"/>
  <c r="P63" i="6"/>
  <c r="P64" i="6"/>
  <c r="P65" i="6"/>
  <c r="P66" i="6"/>
  <c r="P67" i="6"/>
  <c r="P68"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W18" i="6"/>
  <c r="W19" i="6"/>
  <c r="W20" i="6"/>
  <c r="W21" i="6"/>
  <c r="W22" i="6"/>
  <c r="W23" i="6"/>
  <c r="W24" i="6"/>
  <c r="W25" i="6"/>
  <c r="W26" i="6"/>
  <c r="X18" i="6"/>
  <c r="X19" i="6"/>
  <c r="X20" i="6"/>
  <c r="X21" i="6"/>
  <c r="X22" i="6"/>
  <c r="X23" i="6"/>
  <c r="X24" i="6"/>
  <c r="X25" i="6"/>
  <c r="X26" i="6"/>
  <c r="P15" i="6"/>
  <c r="P16" i="6"/>
  <c r="P20" i="6"/>
  <c r="P21" i="6"/>
  <c r="P22" i="6"/>
  <c r="P23" i="6"/>
  <c r="P24" i="6"/>
  <c r="P25" i="6"/>
  <c r="P26" i="6"/>
  <c r="P30" i="6"/>
  <c r="P31" i="6"/>
  <c r="P32" i="6"/>
  <c r="P33" i="6"/>
  <c r="O31" i="6"/>
  <c r="H11" i="6"/>
  <c r="X12" i="6"/>
  <c r="X13" i="6"/>
  <c r="X14" i="6"/>
  <c r="X15" i="6"/>
  <c r="X16" i="6"/>
  <c r="X17" i="6"/>
  <c r="X27" i="6"/>
  <c r="X28" i="6"/>
  <c r="X29" i="6"/>
  <c r="X30" i="6"/>
  <c r="X31" i="6"/>
  <c r="X32" i="6"/>
  <c r="X33" i="6"/>
  <c r="X34" i="6"/>
  <c r="X35" i="6"/>
  <c r="X36" i="6"/>
  <c r="W12" i="6"/>
  <c r="W13" i="6"/>
  <c r="W14" i="6"/>
  <c r="W15" i="6"/>
  <c r="W16" i="6"/>
  <c r="W17" i="6"/>
  <c r="W27" i="6"/>
  <c r="W28" i="6"/>
  <c r="W29" i="6"/>
  <c r="W30" i="6"/>
  <c r="W31" i="6"/>
  <c r="W32" i="6"/>
  <c r="W33" i="6"/>
  <c r="W34" i="6"/>
  <c r="W35" i="6"/>
  <c r="W36" i="6"/>
  <c r="V12" i="6"/>
  <c r="V13" i="6"/>
  <c r="V14" i="6"/>
  <c r="V15" i="6"/>
  <c r="V16" i="6"/>
  <c r="V17" i="6"/>
  <c r="V18" i="6"/>
  <c r="V19" i="6"/>
  <c r="V20" i="6"/>
  <c r="V21" i="6"/>
  <c r="V22" i="6"/>
  <c r="V23" i="6"/>
  <c r="V24" i="6"/>
  <c r="V25" i="6"/>
  <c r="V26" i="6"/>
  <c r="V27" i="6"/>
  <c r="V28" i="6"/>
  <c r="V29" i="6"/>
  <c r="V30" i="6"/>
  <c r="V31" i="6"/>
  <c r="V32" i="6"/>
  <c r="V33" i="6"/>
  <c r="V34" i="6"/>
  <c r="V35" i="6"/>
  <c r="V36" i="6"/>
  <c r="U12" i="6"/>
  <c r="U13" i="6"/>
  <c r="U14" i="6"/>
  <c r="U15" i="6"/>
  <c r="U16" i="6"/>
  <c r="U17" i="6"/>
  <c r="U18" i="6"/>
  <c r="U19" i="6"/>
  <c r="U20" i="6"/>
  <c r="U21" i="6"/>
  <c r="U22" i="6"/>
  <c r="U23" i="6"/>
  <c r="U24" i="6"/>
  <c r="U25" i="6"/>
  <c r="U26" i="6"/>
  <c r="U27" i="6"/>
  <c r="U28" i="6"/>
  <c r="U29" i="6"/>
  <c r="U30" i="6"/>
  <c r="U31" i="6"/>
  <c r="U32" i="6"/>
  <c r="U33" i="6"/>
  <c r="U34" i="6"/>
  <c r="U35" i="6"/>
  <c r="U36" i="6"/>
  <c r="T12" i="6"/>
  <c r="T13" i="6"/>
  <c r="T14" i="6"/>
  <c r="T15" i="6"/>
  <c r="T16" i="6"/>
  <c r="T17" i="6"/>
  <c r="T18" i="6"/>
  <c r="T19" i="6"/>
  <c r="T20" i="6"/>
  <c r="T21" i="6"/>
  <c r="T22" i="6"/>
  <c r="T23" i="6"/>
  <c r="T24" i="6"/>
  <c r="T25" i="6"/>
  <c r="T26" i="6"/>
  <c r="T27" i="6"/>
  <c r="T28" i="6"/>
  <c r="T29" i="6"/>
  <c r="T30" i="6"/>
  <c r="T31" i="6"/>
  <c r="T32" i="6"/>
  <c r="T33" i="6"/>
  <c r="T34" i="6"/>
  <c r="T35" i="6"/>
  <c r="T36" i="6"/>
  <c r="S12" i="6"/>
  <c r="S13" i="6"/>
  <c r="S14" i="6"/>
  <c r="S15" i="6"/>
  <c r="S16" i="6"/>
  <c r="S17" i="6"/>
  <c r="S18" i="6"/>
  <c r="S19" i="6"/>
  <c r="S20" i="6"/>
  <c r="S21" i="6"/>
  <c r="S22" i="6"/>
  <c r="S23" i="6"/>
  <c r="S24" i="6"/>
  <c r="S25" i="6"/>
  <c r="S26" i="6"/>
  <c r="S27" i="6"/>
  <c r="S28" i="6"/>
  <c r="S29" i="6"/>
  <c r="S30" i="6"/>
  <c r="S31" i="6"/>
  <c r="S32" i="6"/>
  <c r="S33" i="6"/>
  <c r="S34" i="6"/>
  <c r="S35" i="6"/>
  <c r="S36" i="6"/>
  <c r="N12" i="6"/>
  <c r="N13" i="6"/>
  <c r="N14" i="6"/>
  <c r="N15" i="6"/>
  <c r="N16" i="6"/>
  <c r="N17" i="6"/>
  <c r="N18" i="6"/>
  <c r="N19" i="6"/>
  <c r="N20" i="6"/>
  <c r="N21" i="6"/>
  <c r="N22" i="6"/>
  <c r="N23" i="6"/>
  <c r="N24" i="6"/>
  <c r="N25" i="6"/>
  <c r="N26" i="6"/>
  <c r="N27" i="6"/>
  <c r="N28" i="6"/>
  <c r="N29" i="6"/>
  <c r="N30" i="6"/>
  <c r="N31" i="6"/>
  <c r="N32" i="6"/>
  <c r="N33" i="6"/>
  <c r="N34" i="6"/>
  <c r="N35" i="6"/>
  <c r="N36" i="6"/>
  <c r="I12" i="6"/>
  <c r="I13" i="6"/>
  <c r="I14" i="6"/>
  <c r="I15" i="6"/>
  <c r="I16" i="6"/>
  <c r="I17" i="6"/>
  <c r="I18" i="6"/>
  <c r="I19" i="6"/>
  <c r="I20" i="6"/>
  <c r="I21" i="6"/>
  <c r="I22" i="6"/>
  <c r="I23" i="6"/>
  <c r="I24" i="6"/>
  <c r="I25" i="6"/>
  <c r="I26" i="6"/>
  <c r="I27" i="6"/>
  <c r="I28" i="6"/>
  <c r="I29" i="6"/>
  <c r="I30" i="6"/>
  <c r="I31" i="6"/>
  <c r="I32" i="6"/>
  <c r="I33" i="6"/>
  <c r="I34" i="6"/>
  <c r="I35" i="6"/>
  <c r="I36" i="6"/>
  <c r="H12" i="6"/>
  <c r="H13" i="6"/>
  <c r="H14" i="6"/>
  <c r="H15" i="6"/>
  <c r="H16" i="6"/>
  <c r="H17" i="6"/>
  <c r="H18" i="6"/>
  <c r="H19" i="6"/>
  <c r="H20" i="6"/>
  <c r="H21" i="6"/>
  <c r="H22" i="6"/>
  <c r="H23" i="6"/>
  <c r="H24" i="6"/>
  <c r="H25" i="6"/>
  <c r="H26" i="6"/>
  <c r="H27" i="6"/>
  <c r="H28" i="6"/>
  <c r="H29" i="6"/>
  <c r="H30" i="6"/>
  <c r="H31" i="6"/>
  <c r="H32" i="6"/>
  <c r="H33" i="6"/>
  <c r="H34" i="6"/>
  <c r="H35" i="6"/>
  <c r="H36" i="6"/>
  <c r="G12" i="6"/>
  <c r="G13" i="6"/>
  <c r="G14" i="6"/>
  <c r="G15" i="6"/>
  <c r="G16" i="6"/>
  <c r="G17" i="6"/>
  <c r="G18" i="6"/>
  <c r="G19" i="6"/>
  <c r="G20" i="6"/>
  <c r="G21" i="6"/>
  <c r="G22" i="6"/>
  <c r="G23" i="6"/>
  <c r="G24" i="6"/>
  <c r="G25" i="6"/>
  <c r="G26" i="6"/>
  <c r="G27" i="6"/>
  <c r="G28" i="6"/>
  <c r="G29" i="6"/>
  <c r="G30" i="6"/>
  <c r="G31" i="6"/>
  <c r="G32" i="6"/>
  <c r="G33" i="6"/>
  <c r="G34" i="6"/>
  <c r="G35" i="6"/>
  <c r="G36" i="6"/>
  <c r="Q15" i="6"/>
  <c r="Q20" i="6"/>
  <c r="Q22" i="6"/>
  <c r="Q30" i="6"/>
  <c r="Q31" i="6"/>
  <c r="Q32" i="6"/>
  <c r="I17" i="15"/>
  <c r="O12" i="6" s="1"/>
  <c r="I18" i="15"/>
  <c r="O13" i="6" s="1"/>
  <c r="I19" i="15"/>
  <c r="O14" i="6" s="1"/>
  <c r="I20" i="15"/>
  <c r="O15" i="6" s="1"/>
  <c r="I21" i="15"/>
  <c r="I22" i="15"/>
  <c r="O17" i="6" s="1"/>
  <c r="I23" i="15"/>
  <c r="O18" i="6" s="1"/>
  <c r="I24" i="15"/>
  <c r="O19" i="6" s="1"/>
  <c r="I25" i="15"/>
  <c r="O20" i="6" s="1"/>
  <c r="I26" i="15"/>
  <c r="I27" i="15"/>
  <c r="O22" i="6" s="1"/>
  <c r="I28" i="15"/>
  <c r="I29" i="15"/>
  <c r="I30" i="15"/>
  <c r="I31" i="15"/>
  <c r="I32" i="15"/>
  <c r="O27" i="6" s="1"/>
  <c r="I33" i="15"/>
  <c r="O28" i="6" s="1"/>
  <c r="I34" i="15"/>
  <c r="O29" i="6" s="1"/>
  <c r="I35" i="15"/>
  <c r="O30" i="6" s="1"/>
  <c r="I37" i="15"/>
  <c r="O32" i="6" s="1"/>
  <c r="I38" i="15"/>
  <c r="I39" i="15"/>
  <c r="O34" i="6" s="1"/>
  <c r="I40" i="15"/>
  <c r="O35" i="6" s="1"/>
  <c r="I41" i="15"/>
  <c r="O36" i="6" s="1"/>
  <c r="I42" i="15"/>
  <c r="I43" i="15"/>
  <c r="I44" i="15"/>
  <c r="I45" i="15"/>
  <c r="I46" i="15"/>
  <c r="I47" i="15"/>
  <c r="I48" i="15"/>
  <c r="I49" i="15"/>
  <c r="I50" i="15"/>
  <c r="I51" i="15"/>
  <c r="I52" i="15"/>
  <c r="I53" i="15"/>
  <c r="I54" i="15"/>
  <c r="I55" i="15"/>
  <c r="I56" i="15"/>
  <c r="I57" i="15"/>
  <c r="I58" i="15"/>
  <c r="I59" i="15"/>
  <c r="I60" i="15"/>
  <c r="I61" i="15"/>
  <c r="I62" i="15"/>
  <c r="I63" i="15"/>
  <c r="I64" i="15"/>
  <c r="I65" i="15"/>
  <c r="I66" i="15"/>
  <c r="I67" i="15"/>
  <c r="I68" i="15"/>
  <c r="I69" i="15"/>
  <c r="I70" i="15"/>
  <c r="I71" i="15"/>
  <c r="I72" i="15"/>
  <c r="I73" i="15"/>
  <c r="G55" i="15"/>
  <c r="G56" i="15"/>
  <c r="G57" i="15"/>
  <c r="G58" i="15"/>
  <c r="G59" i="15"/>
  <c r="G60" i="15"/>
  <c r="G61" i="15"/>
  <c r="G62" i="15"/>
  <c r="G63" i="15"/>
  <c r="G64" i="15"/>
  <c r="G65" i="15"/>
  <c r="G66" i="15"/>
  <c r="G67" i="15"/>
  <c r="G68" i="15"/>
  <c r="G69" i="15"/>
  <c r="G70" i="15"/>
  <c r="G71" i="15"/>
  <c r="G72" i="15"/>
  <c r="G73" i="15"/>
  <c r="C17" i="15"/>
  <c r="C12" i="6" s="1"/>
  <c r="C18" i="15"/>
  <c r="C13" i="6" s="1"/>
  <c r="C19" i="15"/>
  <c r="C14" i="6" s="1"/>
  <c r="C20" i="15"/>
  <c r="C15" i="6" s="1"/>
  <c r="C21" i="15"/>
  <c r="C16" i="6" s="1"/>
  <c r="C22" i="15"/>
  <c r="C17" i="6" s="1"/>
  <c r="C23" i="15"/>
  <c r="C18" i="6" s="1"/>
  <c r="C24" i="15"/>
  <c r="C19" i="6" s="1"/>
  <c r="C25" i="15"/>
  <c r="C20" i="6" s="1"/>
  <c r="C26" i="15"/>
  <c r="C21" i="6" s="1"/>
  <c r="C27" i="15"/>
  <c r="C22" i="6" s="1"/>
  <c r="C28" i="15"/>
  <c r="C23" i="6" s="1"/>
  <c r="C29" i="15"/>
  <c r="C24" i="6" s="1"/>
  <c r="C30" i="15"/>
  <c r="C25" i="6" s="1"/>
  <c r="C31" i="15"/>
  <c r="C26" i="6" s="1"/>
  <c r="C32" i="15"/>
  <c r="C27" i="6" s="1"/>
  <c r="C33" i="15"/>
  <c r="C28" i="6" s="1"/>
  <c r="C34" i="15"/>
  <c r="C29" i="6" s="1"/>
  <c r="C35" i="15"/>
  <c r="C30" i="6" s="1"/>
  <c r="C36" i="15"/>
  <c r="C31" i="6" s="1"/>
  <c r="C37" i="15"/>
  <c r="C32" i="6" s="1"/>
  <c r="C38" i="15"/>
  <c r="C33" i="6" s="1"/>
  <c r="C39" i="15"/>
  <c r="C34" i="6" s="1"/>
  <c r="C40" i="15"/>
  <c r="C35" i="6" s="1"/>
  <c r="C41" i="15"/>
  <c r="C36" i="6" s="1"/>
  <c r="C42" i="15"/>
  <c r="C37" i="6" s="1"/>
  <c r="C43" i="15"/>
  <c r="C38" i="6" s="1"/>
  <c r="C44" i="15"/>
  <c r="C39" i="6" s="1"/>
  <c r="C45" i="15"/>
  <c r="C40" i="6" s="1"/>
  <c r="C46" i="15"/>
  <c r="C41" i="6" s="1"/>
  <c r="C47" i="15"/>
  <c r="C42" i="6" s="1"/>
  <c r="C48" i="15"/>
  <c r="C43" i="6" s="1"/>
  <c r="C49" i="15"/>
  <c r="C44" i="6" s="1"/>
  <c r="C50" i="15"/>
  <c r="C45" i="6" s="1"/>
  <c r="C51" i="15"/>
  <c r="C46" i="6" s="1"/>
  <c r="C52" i="15"/>
  <c r="C47" i="6" s="1"/>
  <c r="C53" i="15"/>
  <c r="C48" i="6" s="1"/>
  <c r="C54" i="15"/>
  <c r="C49" i="6" s="1"/>
  <c r="C55" i="15"/>
  <c r="C50" i="6" s="1"/>
  <c r="C56" i="15"/>
  <c r="C51" i="6" s="1"/>
  <c r="C57" i="15"/>
  <c r="C52" i="6" s="1"/>
  <c r="C58" i="15"/>
  <c r="C53" i="6" s="1"/>
  <c r="C59" i="15"/>
  <c r="C54" i="6" s="1"/>
  <c r="C60" i="15"/>
  <c r="C55" i="6" s="1"/>
  <c r="C61" i="15"/>
  <c r="C56" i="6" s="1"/>
  <c r="C62" i="15"/>
  <c r="C57" i="6" s="1"/>
  <c r="C63" i="15"/>
  <c r="C58" i="6" s="1"/>
  <c r="C64" i="15"/>
  <c r="C59" i="6" s="1"/>
  <c r="C65" i="15"/>
  <c r="C60" i="6" s="1"/>
  <c r="C66" i="15"/>
  <c r="C61" i="6" s="1"/>
  <c r="C67" i="15"/>
  <c r="C62" i="6" s="1"/>
  <c r="C68" i="15"/>
  <c r="C63" i="6" s="1"/>
  <c r="C69" i="15"/>
  <c r="C64" i="6" s="1"/>
  <c r="C70" i="15"/>
  <c r="C65" i="6" s="1"/>
  <c r="C71" i="15"/>
  <c r="C66" i="6" s="1"/>
  <c r="C72" i="15"/>
  <c r="C67" i="6" s="1"/>
  <c r="C73" i="15"/>
  <c r="C68" i="6" s="1"/>
  <c r="B17" i="15"/>
  <c r="D12" i="6" s="1"/>
  <c r="B18" i="15"/>
  <c r="D13" i="6" s="1"/>
  <c r="B19" i="15"/>
  <c r="D14" i="6" s="1"/>
  <c r="B20" i="15"/>
  <c r="D15" i="6" s="1"/>
  <c r="B21" i="15"/>
  <c r="D16" i="6" s="1"/>
  <c r="B22" i="15"/>
  <c r="D17" i="6" s="1"/>
  <c r="B23" i="15"/>
  <c r="D18" i="6" s="1"/>
  <c r="B24" i="15"/>
  <c r="D19" i="6" s="1"/>
  <c r="B25" i="15"/>
  <c r="D20" i="6" s="1"/>
  <c r="B26" i="15"/>
  <c r="D21" i="6" s="1"/>
  <c r="B27" i="15"/>
  <c r="D22" i="6" s="1"/>
  <c r="B28" i="15"/>
  <c r="D23" i="6" s="1"/>
  <c r="B29" i="15"/>
  <c r="D24" i="6" s="1"/>
  <c r="B30" i="15"/>
  <c r="D25" i="6" s="1"/>
  <c r="B31" i="15"/>
  <c r="D26" i="6" s="1"/>
  <c r="B32" i="15"/>
  <c r="D27" i="6" s="1"/>
  <c r="B33" i="15"/>
  <c r="D28" i="6" s="1"/>
  <c r="B34" i="15"/>
  <c r="D29" i="6" s="1"/>
  <c r="B35" i="15"/>
  <c r="D30" i="6" s="1"/>
  <c r="B36" i="15"/>
  <c r="D31" i="6" s="1"/>
  <c r="B37" i="15"/>
  <c r="D32" i="6" s="1"/>
  <c r="B38" i="15"/>
  <c r="D33" i="6" s="1"/>
  <c r="B39" i="15"/>
  <c r="D34" i="6" s="1"/>
  <c r="B40" i="15"/>
  <c r="D35" i="6" s="1"/>
  <c r="B41" i="15"/>
  <c r="D36" i="6" s="1"/>
  <c r="B42" i="15"/>
  <c r="D37" i="6" s="1"/>
  <c r="B43" i="15"/>
  <c r="D38" i="6" s="1"/>
  <c r="B44" i="15"/>
  <c r="D39" i="6" s="1"/>
  <c r="B45" i="15"/>
  <c r="D40" i="6" s="1"/>
  <c r="B46" i="15"/>
  <c r="D41" i="6" s="1"/>
  <c r="B47" i="15"/>
  <c r="D42" i="6" s="1"/>
  <c r="B48" i="15"/>
  <c r="D43" i="6" s="1"/>
  <c r="B49" i="15"/>
  <c r="D44" i="6" s="1"/>
  <c r="B50" i="15"/>
  <c r="D45" i="6" s="1"/>
  <c r="B51" i="15"/>
  <c r="D46" i="6" s="1"/>
  <c r="B52" i="15"/>
  <c r="D47" i="6" s="1"/>
  <c r="B53" i="15"/>
  <c r="D48" i="6" s="1"/>
  <c r="B54" i="15"/>
  <c r="D49" i="6" s="1"/>
  <c r="B55" i="15"/>
  <c r="D50" i="6" s="1"/>
  <c r="B56" i="15"/>
  <c r="D51" i="6" s="1"/>
  <c r="B57" i="15"/>
  <c r="D52" i="6" s="1"/>
  <c r="B58" i="15"/>
  <c r="D53" i="6" s="1"/>
  <c r="B59" i="15"/>
  <c r="D54" i="6" s="1"/>
  <c r="B60" i="15"/>
  <c r="D55" i="6" s="1"/>
  <c r="B61" i="15"/>
  <c r="D56" i="6" s="1"/>
  <c r="B62" i="15"/>
  <c r="D57" i="6" s="1"/>
  <c r="B63" i="15"/>
  <c r="D58" i="6" s="1"/>
  <c r="B64" i="15"/>
  <c r="D59" i="6" s="1"/>
  <c r="B65" i="15"/>
  <c r="D60" i="6" s="1"/>
  <c r="B66" i="15"/>
  <c r="D61" i="6" s="1"/>
  <c r="B67" i="15"/>
  <c r="D62" i="6" s="1"/>
  <c r="B68" i="15"/>
  <c r="D63" i="6" s="1"/>
  <c r="B69" i="15"/>
  <c r="D64" i="6" s="1"/>
  <c r="B70" i="15"/>
  <c r="D65" i="6" s="1"/>
  <c r="B71" i="15"/>
  <c r="D66" i="6" s="1"/>
  <c r="B72" i="15"/>
  <c r="D67" i="6" s="1"/>
  <c r="B73" i="15"/>
  <c r="D68" i="6" s="1"/>
  <c r="B6" i="15"/>
  <c r="J55" i="15"/>
  <c r="M55" i="15"/>
  <c r="N55" i="15"/>
  <c r="O55" i="15"/>
  <c r="P55" i="15"/>
  <c r="Q55" i="15"/>
  <c r="R55" i="15"/>
  <c r="J56" i="15"/>
  <c r="M56" i="15"/>
  <c r="N56" i="15"/>
  <c r="O56" i="15"/>
  <c r="P56" i="15"/>
  <c r="Q56" i="15"/>
  <c r="R56" i="15"/>
  <c r="J57" i="15"/>
  <c r="M57" i="15"/>
  <c r="N57" i="15"/>
  <c r="O57" i="15"/>
  <c r="P57" i="15"/>
  <c r="Q57" i="15"/>
  <c r="R57" i="15"/>
  <c r="J58" i="15"/>
  <c r="M58" i="15"/>
  <c r="N58" i="15"/>
  <c r="O58" i="15"/>
  <c r="P58" i="15"/>
  <c r="Q58" i="15"/>
  <c r="R58" i="15"/>
  <c r="J59" i="15"/>
  <c r="M59" i="15"/>
  <c r="N59" i="15"/>
  <c r="O59" i="15"/>
  <c r="P59" i="15"/>
  <c r="Q59" i="15"/>
  <c r="R59" i="15"/>
  <c r="J60" i="15"/>
  <c r="M60" i="15"/>
  <c r="N60" i="15"/>
  <c r="O60" i="15"/>
  <c r="P60" i="15"/>
  <c r="Q60" i="15"/>
  <c r="R60" i="15"/>
  <c r="J61" i="15"/>
  <c r="M61" i="15"/>
  <c r="N61" i="15"/>
  <c r="O61" i="15"/>
  <c r="P61" i="15"/>
  <c r="Q61" i="15"/>
  <c r="R61" i="15"/>
  <c r="J62" i="15"/>
  <c r="M62" i="15"/>
  <c r="N62" i="15"/>
  <c r="O62" i="15"/>
  <c r="P62" i="15"/>
  <c r="Q62" i="15"/>
  <c r="R62" i="15"/>
  <c r="J63" i="15"/>
  <c r="M63" i="15"/>
  <c r="N63" i="15"/>
  <c r="O63" i="15"/>
  <c r="P63" i="15"/>
  <c r="Q63" i="15"/>
  <c r="R63" i="15"/>
  <c r="J64" i="15"/>
  <c r="M64" i="15"/>
  <c r="N64" i="15"/>
  <c r="O64" i="15"/>
  <c r="P64" i="15"/>
  <c r="Q64" i="15"/>
  <c r="R64" i="15"/>
  <c r="J65" i="15"/>
  <c r="M65" i="15"/>
  <c r="N65" i="15"/>
  <c r="O65" i="15"/>
  <c r="P65" i="15"/>
  <c r="Q65" i="15"/>
  <c r="R65" i="15"/>
  <c r="J66" i="15"/>
  <c r="M66" i="15"/>
  <c r="N66" i="15"/>
  <c r="O66" i="15"/>
  <c r="P66" i="15"/>
  <c r="Q66" i="15"/>
  <c r="R66" i="15"/>
  <c r="J67" i="15"/>
  <c r="M67" i="15"/>
  <c r="N67" i="15"/>
  <c r="O67" i="15"/>
  <c r="P67" i="15"/>
  <c r="Q67" i="15"/>
  <c r="R67" i="15"/>
  <c r="J68" i="15"/>
  <c r="M68" i="15"/>
  <c r="N68" i="15"/>
  <c r="O68" i="15"/>
  <c r="P68" i="15"/>
  <c r="Q68" i="15"/>
  <c r="R68" i="15"/>
  <c r="J69" i="15"/>
  <c r="M69" i="15"/>
  <c r="N69" i="15"/>
  <c r="O69" i="15"/>
  <c r="P69" i="15"/>
  <c r="Q69" i="15"/>
  <c r="R69" i="15"/>
  <c r="J70" i="15"/>
  <c r="M70" i="15"/>
  <c r="N70" i="15"/>
  <c r="O70" i="15"/>
  <c r="P70" i="15"/>
  <c r="Q70" i="15"/>
  <c r="R70" i="15"/>
  <c r="J71" i="15"/>
  <c r="M71" i="15"/>
  <c r="N71" i="15"/>
  <c r="O71" i="15"/>
  <c r="P71" i="15"/>
  <c r="Q71" i="15"/>
  <c r="R71" i="15"/>
  <c r="J72" i="15"/>
  <c r="M72" i="15"/>
  <c r="N72" i="15"/>
  <c r="O72" i="15"/>
  <c r="P72" i="15"/>
  <c r="Q72" i="15"/>
  <c r="R72" i="15"/>
  <c r="J73" i="15"/>
  <c r="M73" i="15"/>
  <c r="N73" i="15"/>
  <c r="O73" i="15"/>
  <c r="P73" i="15"/>
  <c r="Q73" i="15"/>
  <c r="R73" i="15"/>
  <c r="J54" i="15"/>
  <c r="P49" i="6" s="1"/>
  <c r="J38" i="15"/>
  <c r="J31" i="15"/>
  <c r="J30" i="15"/>
  <c r="J29" i="15"/>
  <c r="J28" i="15"/>
  <c r="J26" i="15"/>
  <c r="J21" i="15"/>
  <c r="K74" i="11"/>
  <c r="K73" i="11"/>
  <c r="K72" i="11"/>
  <c r="K71" i="11"/>
  <c r="K70" i="11"/>
  <c r="K69" i="11"/>
  <c r="K68" i="11"/>
  <c r="K67" i="11"/>
  <c r="K66" i="11"/>
  <c r="K65" i="11"/>
  <c r="K64" i="11"/>
  <c r="K63" i="11"/>
  <c r="K62" i="11"/>
  <c r="K61" i="11"/>
  <c r="K60" i="11"/>
  <c r="K59" i="11"/>
  <c r="K58" i="11"/>
  <c r="K57" i="11"/>
  <c r="J51" i="6" s="1"/>
  <c r="K56" i="11"/>
  <c r="J50" i="6" s="1"/>
  <c r="K55" i="11"/>
  <c r="J49" i="6" s="1"/>
  <c r="K39" i="11"/>
  <c r="J33" i="6" s="1"/>
  <c r="K38" i="11"/>
  <c r="J32" i="6" s="1"/>
  <c r="K37" i="11"/>
  <c r="J31" i="6" s="1"/>
  <c r="K36" i="11"/>
  <c r="J30" i="6" s="1"/>
  <c r="K32" i="11"/>
  <c r="J26" i="6" s="1"/>
  <c r="K31" i="11"/>
  <c r="J25" i="6" s="1"/>
  <c r="K30" i="11"/>
  <c r="J24" i="6" s="1"/>
  <c r="K29" i="11"/>
  <c r="J23" i="6" s="1"/>
  <c r="K28" i="11"/>
  <c r="J22" i="6" s="1"/>
  <c r="K27" i="11"/>
  <c r="J21" i="6" s="1"/>
  <c r="K26" i="11"/>
  <c r="J20" i="6" s="1"/>
  <c r="K22" i="11"/>
  <c r="J16" i="6" s="1"/>
  <c r="K21" i="11"/>
  <c r="J15" i="6" s="1"/>
  <c r="K21" i="15" l="1"/>
  <c r="O16" i="6"/>
  <c r="K26" i="15"/>
  <c r="Q21" i="6" s="1"/>
  <c r="O21" i="6"/>
  <c r="K28" i="15"/>
  <c r="Q23" i="6" s="1"/>
  <c r="O23" i="6"/>
  <c r="K29" i="15"/>
  <c r="Q24" i="6" s="1"/>
  <c r="O24" i="6"/>
  <c r="K30" i="15"/>
  <c r="Q25" i="6" s="1"/>
  <c r="O25" i="6"/>
  <c r="K31" i="15"/>
  <c r="Q26" i="6" s="1"/>
  <c r="O26" i="6"/>
  <c r="K38" i="15"/>
  <c r="O33" i="6"/>
  <c r="F67" i="6"/>
  <c r="E67" i="6"/>
  <c r="F68" i="6"/>
  <c r="E68" i="6"/>
  <c r="F37" i="6"/>
  <c r="E37" i="6"/>
  <c r="E38" i="6"/>
  <c r="F38" i="6"/>
  <c r="F39" i="6"/>
  <c r="E39" i="6"/>
  <c r="F40" i="6"/>
  <c r="E40" i="6"/>
  <c r="F41" i="6"/>
  <c r="E41" i="6"/>
  <c r="F42" i="6"/>
  <c r="E42" i="6"/>
  <c r="F43" i="6"/>
  <c r="E43" i="6"/>
  <c r="E44" i="6"/>
  <c r="F44" i="6"/>
  <c r="F45" i="6"/>
  <c r="E45" i="6"/>
  <c r="E46" i="6"/>
  <c r="F46" i="6"/>
  <c r="F47" i="6"/>
  <c r="E47" i="6"/>
  <c r="F48" i="6"/>
  <c r="E48" i="6"/>
  <c r="E49" i="6"/>
  <c r="F49" i="6"/>
  <c r="F50" i="6"/>
  <c r="E50" i="6"/>
  <c r="F51" i="6"/>
  <c r="E51" i="6"/>
  <c r="F52" i="6"/>
  <c r="E52" i="6"/>
  <c r="F53" i="6"/>
  <c r="E53" i="6"/>
  <c r="E55" i="6"/>
  <c r="F55" i="6"/>
  <c r="E56" i="6"/>
  <c r="F56" i="6"/>
  <c r="E57" i="6"/>
  <c r="F57" i="6"/>
  <c r="F58" i="6"/>
  <c r="E58" i="6"/>
  <c r="E59" i="6"/>
  <c r="F59" i="6"/>
  <c r="F60" i="6"/>
  <c r="E60" i="6"/>
  <c r="F61" i="6"/>
  <c r="E61" i="6"/>
  <c r="F62" i="6"/>
  <c r="E62" i="6"/>
  <c r="F63" i="6"/>
  <c r="E63" i="6"/>
  <c r="F64" i="6"/>
  <c r="E64" i="6"/>
  <c r="F65" i="6"/>
  <c r="E65" i="6"/>
  <c r="F34" i="6"/>
  <c r="E34" i="6"/>
  <c r="F35" i="6"/>
  <c r="E35" i="6"/>
  <c r="E36" i="6"/>
  <c r="F36" i="6"/>
  <c r="O37" i="6"/>
  <c r="O38" i="6"/>
  <c r="O39" i="6"/>
  <c r="O40" i="6"/>
  <c r="O41" i="6"/>
  <c r="O42" i="6"/>
  <c r="O43" i="6"/>
  <c r="O44" i="6"/>
  <c r="O45" i="6"/>
  <c r="O46" i="6"/>
  <c r="O47" i="6"/>
  <c r="O48" i="6"/>
  <c r="O49" i="6"/>
  <c r="K54" i="15"/>
  <c r="K55" i="15"/>
  <c r="O50" i="6"/>
  <c r="O51" i="6"/>
  <c r="K56" i="15"/>
  <c r="O52" i="6"/>
  <c r="K57" i="15"/>
  <c r="O53" i="6"/>
  <c r="K58" i="15"/>
  <c r="K59" i="15"/>
  <c r="O54" i="6"/>
  <c r="O55" i="6"/>
  <c r="K60" i="15"/>
  <c r="K61" i="15"/>
  <c r="O56" i="6"/>
  <c r="K62" i="15"/>
  <c r="O57" i="6"/>
  <c r="O58" i="6"/>
  <c r="K63" i="15"/>
  <c r="O59" i="6"/>
  <c r="K64" i="15"/>
  <c r="K65" i="15"/>
  <c r="O60" i="6"/>
  <c r="O61" i="6"/>
  <c r="K66" i="15"/>
  <c r="K67" i="15"/>
  <c r="O62" i="6"/>
  <c r="O63" i="6"/>
  <c r="K68" i="15"/>
  <c r="K69" i="15"/>
  <c r="O64" i="6"/>
  <c r="K70" i="15"/>
  <c r="O65" i="6"/>
  <c r="O66" i="6"/>
  <c r="K71" i="15"/>
  <c r="O67" i="6"/>
  <c r="K72" i="15"/>
  <c r="K73" i="15"/>
  <c r="O68" i="6"/>
  <c r="L74" i="11"/>
  <c r="K68" i="6" s="1"/>
  <c r="J68" i="6"/>
  <c r="L73" i="11"/>
  <c r="K67" i="6" s="1"/>
  <c r="J67" i="6"/>
  <c r="L72" i="11"/>
  <c r="K66" i="6" s="1"/>
  <c r="J66" i="6"/>
  <c r="L71" i="11"/>
  <c r="K65" i="6" s="1"/>
  <c r="J65" i="6"/>
  <c r="L70" i="11"/>
  <c r="K64" i="6" s="1"/>
  <c r="J64" i="6"/>
  <c r="L69" i="11"/>
  <c r="K63" i="6" s="1"/>
  <c r="J63" i="6"/>
  <c r="L68" i="11"/>
  <c r="K62" i="6" s="1"/>
  <c r="J62" i="6"/>
  <c r="L67" i="11"/>
  <c r="K61" i="6" s="1"/>
  <c r="J61" i="6"/>
  <c r="L66" i="11"/>
  <c r="K60" i="6" s="1"/>
  <c r="J60" i="6"/>
  <c r="L65" i="11"/>
  <c r="K59" i="6" s="1"/>
  <c r="J59" i="6"/>
  <c r="L64" i="11"/>
  <c r="K58" i="6" s="1"/>
  <c r="J58" i="6"/>
  <c r="L63" i="11"/>
  <c r="K57" i="6" s="1"/>
  <c r="J57" i="6"/>
  <c r="L62" i="11"/>
  <c r="K56" i="6" s="1"/>
  <c r="J56" i="6"/>
  <c r="L61" i="11"/>
  <c r="K55" i="6" s="1"/>
  <c r="J55" i="6"/>
  <c r="L60" i="11"/>
  <c r="K54" i="6" s="1"/>
  <c r="J54" i="6"/>
  <c r="L59" i="11"/>
  <c r="K53" i="6" s="1"/>
  <c r="J53" i="6"/>
  <c r="L58" i="11"/>
  <c r="K52" i="6" s="1"/>
  <c r="J52" i="6"/>
  <c r="F12" i="6"/>
  <c r="E12" i="6"/>
  <c r="E13" i="6"/>
  <c r="F13" i="6"/>
  <c r="E14" i="6"/>
  <c r="F14" i="6"/>
  <c r="E15" i="6"/>
  <c r="F15" i="6"/>
  <c r="E16" i="6"/>
  <c r="F16" i="6"/>
  <c r="E17" i="6"/>
  <c r="F17" i="6"/>
  <c r="E18" i="6"/>
  <c r="F18" i="6"/>
  <c r="E19" i="6"/>
  <c r="F19" i="6"/>
  <c r="E20" i="6"/>
  <c r="F20" i="6"/>
  <c r="F21" i="6"/>
  <c r="E21" i="6"/>
  <c r="E22" i="6"/>
  <c r="F22" i="6"/>
  <c r="F23" i="6"/>
  <c r="E23" i="6"/>
  <c r="E24" i="6"/>
  <c r="F24" i="6"/>
  <c r="E25" i="6"/>
  <c r="F25" i="6"/>
  <c r="F26" i="6"/>
  <c r="E26" i="6"/>
  <c r="E27" i="6"/>
  <c r="F27" i="6"/>
  <c r="F28" i="6"/>
  <c r="E28" i="6"/>
  <c r="F29" i="6"/>
  <c r="E29" i="6"/>
  <c r="E30" i="6"/>
  <c r="F30" i="6"/>
  <c r="F31" i="6"/>
  <c r="E31" i="6"/>
  <c r="E32" i="6"/>
  <c r="F32" i="6"/>
  <c r="F33" i="6"/>
  <c r="E33" i="6"/>
  <c r="L20" i="15"/>
  <c r="R15" i="6" s="1"/>
  <c r="L25" i="15"/>
  <c r="R20" i="6" s="1"/>
  <c r="L26" i="15"/>
  <c r="R21" i="6" s="1"/>
  <c r="L27" i="15"/>
  <c r="R22" i="6" s="1"/>
  <c r="L28" i="15"/>
  <c r="R23" i="6" s="1"/>
  <c r="L29" i="15"/>
  <c r="R24" i="6" s="1"/>
  <c r="L30" i="15"/>
  <c r="R25" i="6" s="1"/>
  <c r="L31" i="15"/>
  <c r="R26" i="6" s="1"/>
  <c r="L35" i="15"/>
  <c r="R30" i="6" s="1"/>
  <c r="L36" i="15"/>
  <c r="R31" i="6" s="1"/>
  <c r="L37" i="15"/>
  <c r="R32" i="6" s="1"/>
  <c r="L27" i="11"/>
  <c r="K21" i="6" s="1"/>
  <c r="L26" i="11"/>
  <c r="K20" i="6" s="1"/>
  <c r="L22" i="11"/>
  <c r="K16" i="6" s="1"/>
  <c r="L21" i="11"/>
  <c r="K15" i="6" s="1"/>
  <c r="L57" i="11"/>
  <c r="K51" i="6" s="1"/>
  <c r="L56" i="11"/>
  <c r="K50" i="6" s="1"/>
  <c r="L55" i="11"/>
  <c r="K49" i="6" s="1"/>
  <c r="L39" i="11"/>
  <c r="K33" i="6" s="1"/>
  <c r="L38" i="11"/>
  <c r="K32" i="6" s="1"/>
  <c r="L37" i="11"/>
  <c r="K31" i="6" s="1"/>
  <c r="L36" i="11"/>
  <c r="K30" i="6" s="1"/>
  <c r="L32" i="11"/>
  <c r="K26" i="6" s="1"/>
  <c r="L31" i="11"/>
  <c r="K25" i="6" s="1"/>
  <c r="L30" i="11"/>
  <c r="K24" i="6" s="1"/>
  <c r="L29" i="11"/>
  <c r="K23" i="6" s="1"/>
  <c r="L28" i="11"/>
  <c r="K22" i="6" s="1"/>
  <c r="Q16" i="6" l="1"/>
  <c r="L21" i="15"/>
  <c r="R16" i="6" s="1"/>
  <c r="Q33" i="6"/>
  <c r="L38" i="15"/>
  <c r="R33" i="6" s="1"/>
  <c r="L57" i="15"/>
  <c r="R52" i="6" s="1"/>
  <c r="Q52" i="6"/>
  <c r="L58" i="15"/>
  <c r="R53" i="6" s="1"/>
  <c r="Q53" i="6"/>
  <c r="L59" i="15"/>
  <c r="R54" i="6" s="1"/>
  <c r="Q54" i="6"/>
  <c r="L60" i="15"/>
  <c r="R55" i="6" s="1"/>
  <c r="Q55" i="6"/>
  <c r="L61" i="15"/>
  <c r="R56" i="6" s="1"/>
  <c r="Q56" i="6"/>
  <c r="L62" i="15"/>
  <c r="R57" i="6" s="1"/>
  <c r="Q57" i="6"/>
  <c r="L63" i="15"/>
  <c r="R58" i="6" s="1"/>
  <c r="Q58" i="6"/>
  <c r="L64" i="15"/>
  <c r="R59" i="6" s="1"/>
  <c r="Q59" i="6"/>
  <c r="L65" i="15"/>
  <c r="R60" i="6" s="1"/>
  <c r="Q60" i="6"/>
  <c r="L66" i="15"/>
  <c r="R61" i="6" s="1"/>
  <c r="Q61" i="6"/>
  <c r="L67" i="15"/>
  <c r="R62" i="6" s="1"/>
  <c r="Q62" i="6"/>
  <c r="L68" i="15"/>
  <c r="R63" i="6" s="1"/>
  <c r="Q63" i="6"/>
  <c r="L69" i="15"/>
  <c r="R64" i="6" s="1"/>
  <c r="Q64" i="6"/>
  <c r="L70" i="15"/>
  <c r="R65" i="6" s="1"/>
  <c r="Q65" i="6"/>
  <c r="Q66" i="6"/>
  <c r="L71" i="15"/>
  <c r="R66" i="6" s="1"/>
  <c r="L72" i="15"/>
  <c r="R67" i="6" s="1"/>
  <c r="Q67" i="6"/>
  <c r="L73" i="15"/>
  <c r="R68" i="6" s="1"/>
  <c r="Q68" i="6"/>
  <c r="Q49" i="6"/>
  <c r="L54" i="15"/>
  <c r="R49" i="6" s="1"/>
  <c r="Q50" i="6"/>
  <c r="L55" i="15"/>
  <c r="R50" i="6" s="1"/>
  <c r="Q51" i="6"/>
  <c r="L56" i="15"/>
  <c r="R51" i="6" s="1"/>
  <c r="J53" i="15"/>
  <c r="J50" i="15"/>
  <c r="J51" i="15"/>
  <c r="J52" i="15"/>
  <c r="J49" i="15"/>
  <c r="J46" i="15"/>
  <c r="J47" i="15"/>
  <c r="J48" i="15"/>
  <c r="J17" i="15"/>
  <c r="J18" i="15"/>
  <c r="J19" i="15"/>
  <c r="J22" i="15"/>
  <c r="J23" i="15"/>
  <c r="J24" i="15"/>
  <c r="J32" i="15"/>
  <c r="J33" i="15"/>
  <c r="J34" i="15"/>
  <c r="J39" i="15"/>
  <c r="J40" i="15"/>
  <c r="J41" i="15"/>
  <c r="J42" i="15"/>
  <c r="J43" i="15"/>
  <c r="J44" i="15"/>
  <c r="J45" i="15"/>
  <c r="J16" i="15"/>
  <c r="P11" i="6" s="1"/>
  <c r="K54" i="11"/>
  <c r="J48" i="6" s="1"/>
  <c r="K53" i="11"/>
  <c r="J47" i="6" s="1"/>
  <c r="K52" i="11"/>
  <c r="J46" i="6" s="1"/>
  <c r="K50" i="11"/>
  <c r="J44" i="6" s="1"/>
  <c r="K49" i="11"/>
  <c r="J43" i="6" s="1"/>
  <c r="K48" i="11"/>
  <c r="J42" i="6" s="1"/>
  <c r="K46" i="11"/>
  <c r="J40" i="6" s="1"/>
  <c r="K45" i="11"/>
  <c r="J39" i="6" s="1"/>
  <c r="K44" i="11"/>
  <c r="J38" i="6" s="1"/>
  <c r="K43" i="11"/>
  <c r="J37" i="6" s="1"/>
  <c r="C16" i="15"/>
  <c r="C11" i="6" s="1"/>
  <c r="F11" i="6" s="1"/>
  <c r="K51" i="11"/>
  <c r="J45" i="6" s="1"/>
  <c r="K47" i="11"/>
  <c r="J41" i="6" s="1"/>
  <c r="I16" i="15"/>
  <c r="O11" i="6" s="1"/>
  <c r="K17" i="11"/>
  <c r="J11" i="6" s="1"/>
  <c r="B6" i="6"/>
  <c r="K42" i="11"/>
  <c r="J36" i="6" s="1"/>
  <c r="K41" i="11"/>
  <c r="J35" i="6" s="1"/>
  <c r="K40" i="11"/>
  <c r="J34" i="6" s="1"/>
  <c r="K35" i="11"/>
  <c r="J29" i="6" s="1"/>
  <c r="K34" i="11"/>
  <c r="J28" i="6" s="1"/>
  <c r="K33" i="11"/>
  <c r="J27" i="6" s="1"/>
  <c r="K25" i="11"/>
  <c r="J19" i="6" s="1"/>
  <c r="K24" i="11"/>
  <c r="J18" i="6" s="1"/>
  <c r="K23" i="11"/>
  <c r="J17" i="6" s="1"/>
  <c r="K20" i="11"/>
  <c r="J14" i="6" s="1"/>
  <c r="K19" i="11"/>
  <c r="J13" i="6" s="1"/>
  <c r="K18" i="11"/>
  <c r="J12" i="6" s="1"/>
  <c r="B16" i="15"/>
  <c r="D11" i="6" s="1"/>
  <c r="X11" i="6"/>
  <c r="W11" i="6"/>
  <c r="V11" i="6"/>
  <c r="U11" i="6"/>
  <c r="T11" i="6"/>
  <c r="S11" i="6"/>
  <c r="N11" i="6"/>
  <c r="I11" i="6"/>
  <c r="G11" i="6"/>
  <c r="P48" i="6" l="1"/>
  <c r="K53" i="15"/>
  <c r="P45" i="6"/>
  <c r="K50" i="15"/>
  <c r="P46" i="6"/>
  <c r="K51" i="15"/>
  <c r="P47" i="6"/>
  <c r="K52" i="15"/>
  <c r="K49" i="15"/>
  <c r="P44" i="6"/>
  <c r="P41" i="6"/>
  <c r="K46" i="15"/>
  <c r="P42" i="6"/>
  <c r="K47" i="15"/>
  <c r="P43" i="6"/>
  <c r="K48" i="15"/>
  <c r="P12" i="6"/>
  <c r="K17" i="15"/>
  <c r="P13" i="6"/>
  <c r="K18" i="15"/>
  <c r="P14" i="6"/>
  <c r="K19" i="15"/>
  <c r="P17" i="6"/>
  <c r="K22" i="15"/>
  <c r="P18" i="6"/>
  <c r="K23" i="15"/>
  <c r="P19" i="6"/>
  <c r="K24" i="15"/>
  <c r="P27" i="6"/>
  <c r="K32" i="15"/>
  <c r="P28" i="6"/>
  <c r="K33" i="15"/>
  <c r="P29" i="6"/>
  <c r="K34" i="15"/>
  <c r="P34" i="6"/>
  <c r="K39" i="15"/>
  <c r="P35" i="6"/>
  <c r="K40" i="15"/>
  <c r="K41" i="15"/>
  <c r="P36" i="6"/>
  <c r="P37" i="6"/>
  <c r="K42" i="15"/>
  <c r="P38" i="6"/>
  <c r="K43" i="15"/>
  <c r="K44" i="15"/>
  <c r="P39" i="6"/>
  <c r="P40" i="6"/>
  <c r="K45" i="15"/>
  <c r="L54" i="11"/>
  <c r="K48" i="6" s="1"/>
  <c r="L53" i="11"/>
  <c r="K47" i="6" s="1"/>
  <c r="L52" i="11"/>
  <c r="K46" i="6" s="1"/>
  <c r="L50" i="11"/>
  <c r="K44" i="6" s="1"/>
  <c r="L49" i="11"/>
  <c r="K43" i="6" s="1"/>
  <c r="L48" i="11"/>
  <c r="K42" i="6" s="1"/>
  <c r="L46" i="11"/>
  <c r="K40" i="6" s="1"/>
  <c r="L45" i="11"/>
  <c r="K39" i="6" s="1"/>
  <c r="L44" i="11"/>
  <c r="K38" i="6" s="1"/>
  <c r="L43" i="11"/>
  <c r="K37" i="6" s="1"/>
  <c r="L51" i="11"/>
  <c r="K45" i="6" s="1"/>
  <c r="L47" i="11"/>
  <c r="K41" i="6" s="1"/>
  <c r="L42" i="11"/>
  <c r="K36" i="6" s="1"/>
  <c r="L41" i="11"/>
  <c r="K35" i="6" s="1"/>
  <c r="L40" i="11"/>
  <c r="K34" i="6" s="1"/>
  <c r="L25" i="11"/>
  <c r="K19" i="6" s="1"/>
  <c r="L24" i="11"/>
  <c r="K18" i="6" s="1"/>
  <c r="L23" i="11"/>
  <c r="K17" i="6" s="1"/>
  <c r="L20" i="11"/>
  <c r="K14" i="6" s="1"/>
  <c r="L19" i="11"/>
  <c r="K13" i="6" s="1"/>
  <c r="L33" i="11"/>
  <c r="K27" i="6" s="1"/>
  <c r="L18" i="11"/>
  <c r="K12" i="6" s="1"/>
  <c r="E11" i="6"/>
  <c r="L34" i="11"/>
  <c r="K28" i="6" s="1"/>
  <c r="L35" i="11"/>
  <c r="K29" i="6" s="1"/>
  <c r="K16" i="15"/>
  <c r="Q11" i="6" s="1"/>
  <c r="L17" i="11"/>
  <c r="K11" i="6" s="1"/>
  <c r="L53" i="15" l="1"/>
  <c r="R48" i="6" s="1"/>
  <c r="Q48" i="6"/>
  <c r="Q45" i="6"/>
  <c r="L50" i="15"/>
  <c r="R45" i="6" s="1"/>
  <c r="L51" i="15"/>
  <c r="R46" i="6" s="1"/>
  <c r="Q46" i="6"/>
  <c r="L52" i="15"/>
  <c r="R47" i="6" s="1"/>
  <c r="Q47" i="6"/>
  <c r="Q44" i="6"/>
  <c r="L49" i="15"/>
  <c r="R44" i="6" s="1"/>
  <c r="Q41" i="6"/>
  <c r="L46" i="15"/>
  <c r="R41" i="6" s="1"/>
  <c r="L47" i="15"/>
  <c r="R42" i="6" s="1"/>
  <c r="Q42" i="6"/>
  <c r="Q43" i="6"/>
  <c r="L48" i="15"/>
  <c r="R43" i="6" s="1"/>
  <c r="L17" i="15"/>
  <c r="R12" i="6" s="1"/>
  <c r="Q12" i="6"/>
  <c r="L18" i="15"/>
  <c r="R13" i="6" s="1"/>
  <c r="Q13" i="6"/>
  <c r="L19" i="15"/>
  <c r="R14" i="6" s="1"/>
  <c r="Q14" i="6"/>
  <c r="L22" i="15"/>
  <c r="R17" i="6" s="1"/>
  <c r="Q17" i="6"/>
  <c r="L23" i="15"/>
  <c r="R18" i="6" s="1"/>
  <c r="Q18" i="6"/>
  <c r="L24" i="15"/>
  <c r="R19" i="6" s="1"/>
  <c r="Q19" i="6"/>
  <c r="L32" i="15"/>
  <c r="R27" i="6" s="1"/>
  <c r="Q27" i="6"/>
  <c r="L33" i="15"/>
  <c r="R28" i="6" s="1"/>
  <c r="Q28" i="6"/>
  <c r="L34" i="15"/>
  <c r="R29" i="6" s="1"/>
  <c r="Q29" i="6"/>
  <c r="L39" i="15"/>
  <c r="R34" i="6" s="1"/>
  <c r="Q34" i="6"/>
  <c r="L40" i="15"/>
  <c r="R35" i="6" s="1"/>
  <c r="Q35" i="6"/>
  <c r="L41" i="15"/>
  <c r="R36" i="6" s="1"/>
  <c r="Q36" i="6"/>
  <c r="Q37" i="6"/>
  <c r="L42" i="15"/>
  <c r="R37" i="6" s="1"/>
  <c r="Q38" i="6"/>
  <c r="L43" i="15"/>
  <c r="R38" i="6" s="1"/>
  <c r="Q39" i="6"/>
  <c r="L44" i="15"/>
  <c r="R39" i="6" s="1"/>
  <c r="Q40" i="6"/>
  <c r="L45" i="15"/>
  <c r="R40" i="6" s="1"/>
  <c r="L16" i="15"/>
  <c r="R11" i="6" s="1"/>
</calcChain>
</file>

<file path=xl/sharedStrings.xml><?xml version="1.0" encoding="utf-8"?>
<sst xmlns="http://schemas.openxmlformats.org/spreadsheetml/2006/main" count="1004" uniqueCount="418">
  <si>
    <t>MATRIZ DE RIESGOS EN CONTRATACIÓN</t>
  </si>
  <si>
    <t>Código: GCO-GCI-F164
Versión: 02
Vigencia: 01 de diciembre de 2022
Caso HOLA: 280117</t>
  </si>
  <si>
    <t>ESTABLECER EL CONTEXTO</t>
  </si>
  <si>
    <t>MATRIZ DE RIESGOS DE CONTRATACIÓN</t>
  </si>
  <si>
    <t>DEFINICIONES</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</si>
  <si>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</si>
  <si>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</si>
  <si>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</si>
  <si>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</si>
  <si>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</si>
  <si>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</si>
  <si>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</si>
  <si>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Deficiente estructuración técnica del proceso</t>
  </si>
  <si>
    <t>Especifico</t>
  </si>
  <si>
    <t>Interno</t>
  </si>
  <si>
    <t>Operacional</t>
  </si>
  <si>
    <t>Insuficiencia presupuestal o subestimación de costos</t>
  </si>
  <si>
    <t>General</t>
  </si>
  <si>
    <t>Económico</t>
  </si>
  <si>
    <t>Desarticulación institucional en la planeación</t>
  </si>
  <si>
    <t>Identificación insuficiente de dinámicas territoriales</t>
  </si>
  <si>
    <t>SELECCIÓN</t>
  </si>
  <si>
    <t>Baja participación de oferentes</t>
  </si>
  <si>
    <t>Externo</t>
  </si>
  <si>
    <t>Presentación de ofertas que no cumplan requisitos técnicos</t>
  </si>
  <si>
    <t>Observaciones o controversias durante el proceso de selección</t>
  </si>
  <si>
    <t>Regulatorio</t>
  </si>
  <si>
    <t>CONTRATACIÓN</t>
  </si>
  <si>
    <t>Demora en el perfeccionamiento y legalización del contrato</t>
  </si>
  <si>
    <t>Incumplimiento en la acreditación del equipo de trabajo</t>
  </si>
  <si>
    <t>Retrasos en aprobación del plan de trabajo</t>
  </si>
  <si>
    <t>EJECUCIÓN</t>
  </si>
  <si>
    <t>Baja participación de las barras futboleras</t>
  </si>
  <si>
    <t>Sociales o Políticos</t>
  </si>
  <si>
    <t>Conflictividad durante actividades territoriales</t>
  </si>
  <si>
    <t>Dificultades logísticas en territorio</t>
  </si>
  <si>
    <t>Condiciones de seguridad en recorridos territoriales</t>
  </si>
  <si>
    <t>Pérdida o deficiencia en el levantamiento de información</t>
  </si>
  <si>
    <t>Tecnológicos</t>
  </si>
  <si>
    <t>Incumplimiento en productos y cronograma</t>
  </si>
  <si>
    <t>Incumplimiento de lineamientos institucionales de comunicación</t>
  </si>
  <si>
    <t>Manejo inadecuado de residuos</t>
  </si>
  <si>
    <t>Ambientales</t>
  </si>
  <si>
    <t>Pérdida de información digital</t>
  </si>
  <si>
    <t>Afectación por condiciones climáticas</t>
  </si>
  <si>
    <t>De la naturaleza</t>
  </si>
  <si>
    <t xml:space="preserve">Afectación por cronograma de actividades y/o dinamicas futboleras </t>
  </si>
  <si>
    <t>Retrasos en permisos para uso de espacios públicos</t>
  </si>
  <si>
    <t>Fallas en articulación con actores institucionales y comunitarios</t>
  </si>
  <si>
    <t>Afectación reputacional o mediática del proceso</t>
  </si>
  <si>
    <t>Incumplimiento de protocolos de seguridad en eventos de cierre</t>
  </si>
  <si>
    <t>Variación en costos de impresión, logística o materiales</t>
  </si>
  <si>
    <t>Objeto Contractual: PRESTAR SERVICIOS PARA EL DESARROLLO DE PROCESOS DE FORMACIÓN Y FORTALECIMIENTO DE CAPACIDADES, ORIENTADOS A LA CONSTRUCCIÓN PARTICIPATIVA DE CARTOGRAFÍA SOCIAL QUE PERMITA LA IDENTIFICACIÓN DE DINÁMICAS TERRITORIALES, DE CONVIVENCIA Y CONFLICTIVIDAD ASOCIADAS A LAS BARRAS FUTBOLERAS DE LA LOCALIDAD DE PUENTE ARANDA, EN EL MARCO DEL PROYECTO DE INVERSIÓN NO. 2455 “TEJIENDO SEGURIDAD Y CONVIVENCIA EN PUENTE ARANDA”.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</si>
  <si>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</si>
  <si>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</si>
  <si>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</si>
  <si>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</si>
  <si>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</si>
  <si>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</si>
  <si>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</si>
  <si>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</si>
  <si>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</si>
  <si>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</si>
  <si>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</si>
  <si>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</si>
  <si>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</si>
  <si>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</si>
  <si>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</si>
  <si>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Puede presentarse una formulación incompleta o insuficiente de las actividades, metodologías, perfiles, cronogramas o requerimientos técnicos del proyecto, debido a una inadecuada identificación de las necesidades territoriales y operativas del proceso de cartografía social.</t>
  </si>
  <si>
    <t>Puede ocurrir una subestimación de los costos asociados a logística, materiales pedagógicos, recorridos territoriales, impresión de productos y actividades de cierre, generada por variaciones del mercado o deficiencias en el análisis económico del proceso.</t>
  </si>
  <si>
    <t>Puede presentarse falta de articulación entre las entidades o actores institucionales vinculados al proceso, generando inconsistencias en la definición de alcances, roles o requerimientos técnicos del proyecto.</t>
  </si>
  <si>
    <t>Puede ocurrir que durante la etapa de planeación no se identifiquen adecuadamente las dinámicas territoriales, sociales y de convivencia relacionadas con las barras futboleras, afectando la pertinencia de las actividades planteadas.</t>
  </si>
  <si>
    <t>Puede presentarse baja participación de proponentes interesados en el proceso contractual debido a las características técnicas, territoriales y operativas requeridas para la ejecución del proyecto.</t>
  </si>
  <si>
    <t>Puede ocurrir que los oferentes presenten propuestas sin cumplimiento integral de las condiciones técnicas, experiencia o capacidad operativa exigida en el proceso.</t>
  </si>
  <si>
    <t>Puede presentarse la interposición de observaciones, reclamaciones o controversias relacionadas con los documentos del proceso o criterios de evaluación, generando posibles retrasos en el cronograma contractual.</t>
  </si>
  <si>
    <t>Puede presentarse retraso en la suscripción, legalización o cumplimiento de requisitos de ejecución del contrato, debido a demoras administrativas o incumplimiento documental por parte del contratista.</t>
  </si>
  <si>
    <t>Puede ocurrir que el contratista no presente oportunamente los perfiles y soportes del equipo mínimo requerido conforme a las condiciones establecidas en el anexo técnico.</t>
  </si>
  <si>
    <t>Puede presentarse baja asistencia o participación de los integrantes de las barras futboleras en las actividades de formación, grupos focales, recorridos territoriales y espacios de socialización, debido a falta de articulación, desinterés o dificultades de convocatoria.</t>
  </si>
  <si>
    <t>Pueden presentarse situaciones de tensión, confrontación o alteración de la convivencia entre participantes durante el desarrollo de recorridos territoriales, grupos focales o actividades de integración.</t>
  </si>
  <si>
    <t>Puede ocurrir incumplimiento o afectación en el desarrollo de las actividades debido a problemas logísticos relacionados con transporte, disponibilidad de espacios, materiales o condiciones operativas.</t>
  </si>
  <si>
    <t>Pueden presentarse situaciones que afecten la seguridad de participantes y equipo técnico durante los recorridos territoriales, derivadas de condiciones de orden público o dinámicas propias del territorio.</t>
  </si>
  <si>
    <t>Puede ocurrir pérdida, inconsistencia o deficiencia en el registro y sistematización de la información recolectada durante grupos focales, entrevistas o recorridos territoriales.</t>
  </si>
  <si>
    <t>Puede presentarse retraso en la entrega de productos como cartografía social, cartilla, informes o soportes técnicos, afectando el cumplimiento del cronograma contractual.</t>
  </si>
  <si>
    <t>Puede ocurrir que las piezas comunicativas, cartilla o productos gráficos no cumplan los lineamientos de imagen institucional exigidos por la Alcaldía Local de Puente Aranda.</t>
  </si>
  <si>
    <t>Puede presentarse manejo inadecuado de residuos sólidos y materiales utilizados durante las actividades del proyecto, incumpliendo lineamientos ambientales y de contratación sostenible.</t>
  </si>
  <si>
    <t>Puede ocurrir pérdida de información digital, fallas tecnológicas o daños en equipos utilizados para el almacenamiento y sistematización de la información del proyecto.</t>
  </si>
  <si>
    <t>Pueden presentarse afectaciones en el desarrollo de recorridos territoriales y actividades en espacio público debido a lluvias, condiciones climáticas adversas o restricciones ambientales</t>
  </si>
  <si>
    <t>Puede presentarse afectación en la programación y ejecución de las actividades del proyecto debido a cambios en calendarios futbolísticos, partidos de alta afluencia, eventos asociados a las barras futboleras, movilizaciones, celebraciones deportivas o situaciones derivadas de dinámicas propias del fútbol y del barrismo, que limiten la participación de los asistentes o generen dificultades para el desarrollo de las actividades territoriales.</t>
  </si>
  <si>
    <t>Puede impedir el desarrollo oportuno de actividades y afectar el cronograma contractual.</t>
  </si>
  <si>
    <t>Puede limitar el alcance territorial del proyecto y generar dificultades en la coordinación de actividades y toma de decisiones.</t>
  </si>
  <si>
    <t>Puede generar percepción negativa del proyecto, afectación institucional y disminución de confianza comunitaria.</t>
  </si>
  <si>
    <t>Puede generar riesgos para los asistentes, afectaciones de convivencia y posibles suspensiones de la actividad.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</si>
  <si>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</si>
  <si>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</si>
  <si>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</si>
  <si>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</si>
  <si>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</si>
  <si>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</si>
  <si>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</si>
  <si>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</si>
  <si>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</si>
  <si>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</si>
  <si>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</si>
  <si>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</si>
  <si>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</si>
  <si>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</si>
  <si>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</si>
  <si>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</si>
  <si>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</si>
  <si>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</si>
  <si>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</si>
  <si>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</si>
  <si>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</si>
  <si>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</si>
  <si>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</si>
  <si>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</si>
  <si>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</si>
  <si>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</si>
  <si>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</si>
  <si>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</si>
  <si>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</si>
  <si>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</si>
  <si>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</si>
  <si>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</si>
  <si>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</si>
  <si>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</si>
  <si>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</si>
  <si>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</si>
  <si>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</si>
  <si>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</si>
  <si>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</si>
  <si>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</si>
  <si>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</si>
  <si>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</si>
  <si>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</si>
  <si>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</si>
  <si>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</si>
  <si>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</si>
  <si>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</si>
  <si>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Profesionales de planeación y contratación del FDLPA</t>
  </si>
  <si>
    <t>Durante formulación de estudios previos</t>
  </si>
  <si>
    <t>Antes publicación del proceso</t>
  </si>
  <si>
    <t>Revisión documental de estudios previos y soportes técnicos</t>
  </si>
  <si>
    <t>Durante etapa de planeación</t>
  </si>
  <si>
    <t>SI</t>
  </si>
  <si>
    <t>Durante estructuración presupuestal</t>
  </si>
  <si>
    <t>Antes apertura del proceso</t>
  </si>
  <si>
    <t>Seguimiento a análisis económico y cotizaciones</t>
  </si>
  <si>
    <t>Durante etapa precontractual</t>
  </si>
  <si>
    <t>Inicio planeación</t>
  </si>
  <si>
    <t>Inicio ejecución</t>
  </si>
  <si>
    <t>Seguimiento a mesas técnicas y compromisos</t>
  </si>
  <si>
    <t>Quincenal</t>
  </si>
  <si>
    <t>Validación técnica y territorial de información</t>
  </si>
  <si>
    <t>Durante formulación</t>
  </si>
  <si>
    <t>Publicación proceso</t>
  </si>
  <si>
    <t>Cierre convocatoria</t>
  </si>
  <si>
    <t>Verificación SECOP II y consultas recibidas</t>
  </si>
  <si>
    <t>Durante selección</t>
  </si>
  <si>
    <t>Inicio evaluación</t>
  </si>
  <si>
    <t>Adjudicación</t>
  </si>
  <si>
    <t>Revisión documental y técnica</t>
  </si>
  <si>
    <t>Durante evaluación</t>
  </si>
  <si>
    <t>Revisión de observaciones y respuestas emitidas</t>
  </si>
  <si>
    <t>Permanente</t>
  </si>
  <si>
    <t>Acta de inicio</t>
  </si>
  <si>
    <t>Verificación documental y contractual</t>
  </si>
  <si>
    <t>Diario hasta legalización</t>
  </si>
  <si>
    <t>Inicio contractual</t>
  </si>
  <si>
    <t>Aprobación equipo</t>
  </si>
  <si>
    <t>Revisión documental de perfiles</t>
  </si>
  <si>
    <t>Antes inicio ejecución</t>
  </si>
  <si>
    <t>Finalización proyecto</t>
  </si>
  <si>
    <t>Seguimiento a asistencia y participación</t>
  </si>
  <si>
    <t>Semanal</t>
  </si>
  <si>
    <t>Inicio actividades</t>
  </si>
  <si>
    <t>Finalización actividades</t>
  </si>
  <si>
    <t>Seguimiento territorial y reportes de novedades</t>
  </si>
  <si>
    <t>Listas de chequeo logístico</t>
  </si>
  <si>
    <t>Antes de cada actividad</t>
  </si>
  <si>
    <t>Inicio recorridos</t>
  </si>
  <si>
    <t>Finalización recorridos</t>
  </si>
  <si>
    <t>Verificación territorial y reportes de seguridad</t>
  </si>
  <si>
    <t>Antes y durante recorridos</t>
  </si>
  <si>
    <t>Inicio levantamiento</t>
  </si>
  <si>
    <t>Entrega productos finales</t>
  </si>
  <si>
    <t>Validación técnica y respaldos digitales</t>
  </si>
  <si>
    <t>Liquidación</t>
  </si>
  <si>
    <t>Seguimiento a cronograma e informes</t>
  </si>
  <si>
    <t>Diseño piezas</t>
  </si>
  <si>
    <t>Aprobación piezas</t>
  </si>
  <si>
    <t>Validación institucional previa</t>
  </si>
  <si>
    <t>Antes publicación</t>
  </si>
  <si>
    <t>Verificación en campo</t>
  </si>
  <si>
    <t>Durante actividades</t>
  </si>
  <si>
    <t>Verificación de copias de seguridad</t>
  </si>
  <si>
    <t>Programación actividades</t>
  </si>
  <si>
    <t>Seguimiento climático y ajustes operativos</t>
  </si>
  <si>
    <t>Antes de actividades</t>
  </si>
  <si>
    <t>Planeación operativa</t>
  </si>
  <si>
    <t>Revisión de cronogramas, mesas de articulación y seguimiento territorial</t>
  </si>
  <si>
    <t>Seguimiento a radicados y aprobaciones</t>
  </si>
  <si>
    <t>Actas y seguimiento de compromisos</t>
  </si>
  <si>
    <t>Seguimiento institucional y comunicaciones</t>
  </si>
  <si>
    <t>Planeación evento</t>
  </si>
  <si>
    <t>Finalización evento</t>
  </si>
  <si>
    <t>Verificación logística y protocolos</t>
  </si>
  <si>
    <t>Antes y durante evento</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</si>
  <si>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</si>
  <si>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</si>
  <si>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</si>
  <si>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</si>
  <si>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</si>
  <si>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</si>
  <si>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</si>
  <si>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</si>
  <si>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</si>
  <si>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</si>
  <si>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</si>
  <si>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</si>
  <si>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 - 50%</t>
  </si>
  <si>
    <t>CONTRATISTA</t>
  </si>
  <si>
    <t>60% - 40%</t>
  </si>
  <si>
    <t xml:space="preserve">Categoria </t>
  </si>
  <si>
    <t>(1) El profesional de planeación designado por el Alcalde Local y el profesional de contratación designado por el Alcalde Local.
(2) Realizarán revisión integral de los estudios previos, anexo técnico, componentes metodológicos, cronograma, perfiles y requisitos técnicos antes de la publicación del proceso.
(3) El control se ejecutará durante la formulación y estructuración del proceso contractual.
(4) Como evidencia quedarán las versiones revisadas de los documentos, observaciones técnicas, listas de chequeo y correos electrónicos.</t>
  </si>
  <si>
    <t>(1) El profesional financiero designado por el Alcalde Local y el profesional estructurador del proceso.
(2) Validarán el estudio de mercado, el análisis económico y los costos asociados a la ejecución del proyecto mediante cotizaciones y análisis de precios del mercado.
(3) El control se ejecutará durante la estructuración presupuestal del proceso.
(4) Como evidencia quedarán estudios de mercado, cotizaciones, análisis de costos y documentos de soporte presupuestal.</t>
  </si>
  <si>
    <t>(1) El profesional líder del proyecto designado por el Alcalde Local.
(2) Convocará y desarrollará mesas técnicas de articulación con entidades y áreas involucradas para definir roles, responsabilidades y compromisos.
(3) El control se ejecutará desde el inicio de la planeación hasta el inicio de la ejecución contractual.
(4) Como evidencia quedarán actas de reunión, listas de asistencia y compromisos institucionales.</t>
  </si>
  <si>
    <t>(1) El profesional social designado por el Alcalde Local y el apoyo técnico del proyecto.
(2) Realizarán revisión de antecedentes territoriales y articulación con actores institucionales y comunitarios para identificar dinámicas sociales y territoriales.
(3) El control se ejecutará durante la etapa de planeación del proyecto.
(4) Como evidencia quedarán diagnósticos, actas de reunión, informes técnicos y registros de articulación.</t>
  </si>
  <si>
    <t>(1) El profesional de contratación designado por el Alcalde Local.
(2) Hará seguimiento permanente al proceso de selección y verificará la adecuada divulgación del proceso contractual.
(3) El control se ejecutará desde la publicación hasta el cierre de la convocatoria.
(4) Como evidencia quedarán publicaciones realizadas, comunicaciones emitidas e informes de seguimiento.</t>
  </si>
  <si>
    <t>(1) El comité evaluador técnico.
(2) Verificará el cumplimiento de los requisitos técnicos exigidos en los documentos del proceso y solicitará subsanaciones cuando aplique.
(3) El control se ejecutará durante la evaluación de propuestas.
(4) Como evidencia quedarán informes de evaluación, requerimientos de subsanación y respuestas de los oferentes.</t>
  </si>
  <si>
    <t>(1) El profesional jurídico designado por el Alcalde Local.
(2) Revisará y responderá oportunamente las observaciones presentadas por los interesados garantizando el cumplimiento de la normatividad vigente.
(3) El control se ejecutará desde la publicación del proceso hasta la adjudicación.
(4) Como evidencia quedarán respuestas emitidas, comunicaciones oficiales y documentos publicados en SECOP II.</t>
  </si>
  <si>
    <t>(1) El profesional de contratación designado por el Alcalde Local y el contratista adjudicatario.
(2) Harán seguimiento al cumplimiento de requisitos de perfeccionamiento y legalización contractual.
(3) El control se ejecutará desde la adjudicación hasta la suscripción del acta de inicio.
(4) Como evidencia quedarán pólizas aprobadas, documentos contractuales y comunicaciones realizadas.</t>
  </si>
  <si>
    <t>(1) El supervisor del contrato.
(2) Verificará el cumplimiento de los perfiles y soportes del equipo de trabajo exigido antes del inicio de actividades.
(3) El control se ejecutará antes de aprobar el equipo de trabajo.
(4) Como evidencia quedarán hojas de vida revisadas, soportes de experiencia y actas de aprobación.</t>
  </si>
  <si>
    <t>(1) El coordinador del contrato y el apoyo a la supervisión.
(2) Implementarán estrategias de convocatoria territorial y articulación con líderes de barras y coordinarán actividades conforme a las dinámicas territoriales y futbolísticas.
(3) El control se ejecutará desde el inicio del contrato hasta terminar las convocatorias.
(4) Como evidencia quedarán actas de reunión, correos electrónicos y comunicaciones oficiales.</t>
  </si>
  <si>
    <t>(1) El coordinador territorial del contratista.
(2) Desarrollará articulación previa con líderes barriales e instituciones e implementará protocolos preventivos para el manejo de conflictos.
(3) El control se ejecutará antes y durante cada actividad territorial.
(4) Como evidencia quedarán actas de articulación, registros de asistencia e informes de actividad.</t>
  </si>
  <si>
    <t>(1) El coordinador logístico del contratista.
(2) Realizará la planeación operativa y verificará oportunamente la disponibilidad de espacios, materiales y recursos requeridos.
(3) El control se ejecutará previo a cada actividad programada.
(4) Como evidencia quedarán listas de chequeo, cronogramas logísticos y registros fotográficos.</t>
  </si>
  <si>
    <t>(1) El coordinador territorial del contratista y el apoyo a la supervisión.
(2) Verificarán previamente las condiciones de seguridad y coordinarán los recorridos con actores territoriales e institucionales.
(3) El control se ejecutará antes de cada recorrido territorial.
(4) Como evidencia quedarán actas, comunicaciones oficiales y reportes de verificación.</t>
  </si>
  <si>
    <t>(1) El profesional de seguimiento y monitoreo del contratista.
(2) Implementará formatos estandarizados y realizará revisión permanente de calidad de la información recolectada.
(3) El control se ejecutará durante toda la recolección de información.
(4) Como evidencia quedarán bases de datos, formatos diligenciados y reportes de calidad.</t>
  </si>
  <si>
    <t>(1) El supervisor del contrato y el apoyo a la supervisión.
(2) Harán seguimiento periódico al cumplimiento del cronograma y productos contractuales y solicitarán planes de mejora cuando sea necesario.
(3) El control se ejecutará durante toda la ejecución contractual.
(4) Como evidencia quedarán informes de seguimiento, requerimientos y planes de mejora.</t>
  </si>
  <si>
    <t>(1) El profesional de comunicaciones del contratista y el enlace de comunicaciones de la Alcaldía Local.
(2) Verificarán y aprobarán previamente las piezas comunicativas antes de su divulgación.
(3) El control se ejecutará antes de la publicación de cada pieza comunicativa.
(4) Como evidencia quedarán aprobaciones, correos electrónicos y piezas finales aprobadas.</t>
  </si>
  <si>
    <t>(1) El coordinador logístico del contratista.
(2) Implementará acciones para la separación, recolección y disposición adecuada de residuos generados durante las actividades.
(3) El control se ejecutará durante cada actividad desarrollada.
(4) Como evidencia quedarán registros fotográficos, listas de chequeo e informes de actividad.</t>
  </si>
  <si>
    <t>(1) El profesional de sistemas o gestión documental del contratista.
(2) Realizará copias de seguridad periódicas de la información y productos generados durante el proyecto.
(3) El control se ejecutará semanalmente durante la ejecución contractual.
(4) Como evidencia quedarán registros de respaldo, bases de datos y repositorios digitales.</t>
  </si>
  <si>
    <t>(1) El coordinador operativo del contrato.
(2) Verificará las condiciones meteorológicas y definirá medidas de contingencia o reprogramación cuando sea necesario.
(3) El control se ejecutará antes de cada actividad en espacio público.
(4) Como evidencia quedarán reportes climáticos, cronogramas ajustados y comunicaciones emitidas.</t>
  </si>
  <si>
    <t>(1) El coordinador territorial del contrato y el apoyo a la supervisión.
(2) Harán seguimiento permanente a calendarios futbolísticos y dinámicas territoriales para realizar ajustes operativos cuando se requiera.
(3) El control se ejecutará durante toda la ejecución contractual.
(4) Como evidencia quedarán cronogramas ajustados, actas y comunicaciones de coordinación.</t>
  </si>
  <si>
    <t>(1) El coordinador operativo del contratista.
(2) Gestionará oportunamente las solicitudes de permisos y autorizaciones requeridas para el desarrollo de las actividades.
(3) El control se ejecutará antes de cada actividad programada.
(4) Como evidencia quedarán solicitudes radicadas, permisos obtenidos y comunicaciones oficiales.</t>
  </si>
  <si>
    <t>(1) El coordinador territorial del contrato.
(2) Convocará y desarrollará reuniones periódicas de coordinación y seguimiento con actores institucionales y comunitarios.
(3) El control se ejecutará mensualmente durante la ejecución contractual.
(4) Como evidencia quedarán actas de reunión, listas de asistencia y compromisos suscritos.</t>
  </si>
  <si>
    <t>(1) El coordinador del contrato y el profesional de comunicaciones del contratista.
(2) Harán seguimiento a la información divulgada y gestionarán oportunamente las comunicaciones institucionales del proyecto.
(3) El control se ejecutará durante toda la ejecución contractual.
(4) Como evidencia quedarán comunicados emitidos, correos electrónicos y reportes de seguimiento.</t>
  </si>
  <si>
    <t>(1) El coordinador logístico del contratista.
(2) Verificará previamente el cumplimiento de los protocolos de seguridad, atención de emergencias y primeros auxilios.
(3) El control se ejecutará antes y durante el evento de cierre.
(4) Como evidencia quedarán listas de chequeo, planes de contingencia y registros fotográficos.</t>
  </si>
  <si>
    <t>Profesional Financiero designado por el Alcalde Local y Profesional Estructurador del Proceso</t>
  </si>
  <si>
    <t>Profesional Líder del Proyecto designado por el Alcalde Local</t>
  </si>
  <si>
    <t>Profesional Social designado por el Alcalde Local y Apoyo Técnico del Proyecto</t>
  </si>
  <si>
    <t>Profesional de Contratación designado por el Alcalde Local</t>
  </si>
  <si>
    <t>Comité Evaluador Técnico</t>
  </si>
  <si>
    <t>Profesional Jurídico designado por el Alcalde Local</t>
  </si>
  <si>
    <t>Profesional de Contratación designado por el Alcalde Local y Representante Legal del Contratista</t>
  </si>
  <si>
    <t>Supervisor del Contrato</t>
  </si>
  <si>
    <t>Supervisor del Contrato y Apoyo a la Supervisión</t>
  </si>
  <si>
    <t>Coordinador del Contrato y Apoyo a la Supervisión</t>
  </si>
  <si>
    <t>Coordinador y/o profesionales del Contratista</t>
  </si>
  <si>
    <t>Coordinador y/o profesionales del Contratista y Apoyo a la Supervisión</t>
  </si>
  <si>
    <t>Profesional de Seguimiento y Monitoreo del Contratista</t>
  </si>
  <si>
    <t>Profesional de Comunicaciones del Contratista y Enlace de Comunicaciones de la Alcaldía Local</t>
  </si>
  <si>
    <t xml:space="preserve">Coordinador y/o profesionales del Contratista </t>
  </si>
  <si>
    <t>Inadecuada escogencia de la tipología de contratación</t>
  </si>
  <si>
    <t xml:space="preserve">Requisitos ponderantes inapropiados para el proceso de selección </t>
  </si>
  <si>
    <t>Suspensión del Proceso de 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</si>
  <si>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</si>
  <si>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</si>
  <si>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</si>
  <si>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</si>
  <si>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Declaratoria de desierta del Proceso de selección</t>
  </si>
  <si>
    <t>Selección de contratista que no cuente con la capacidad financiera y/o técnica y/o jurídicas necesarias para la ejecución del contrato.</t>
  </si>
  <si>
    <t>Regulatorios</t>
  </si>
  <si>
    <t>Operacionales</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</si>
  <si>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</si>
  <si>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</si>
  <si>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</si>
  <si>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</si>
  <si>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Fluctuaciones del valor de la moneda</t>
  </si>
  <si>
    <t>Economicos</t>
  </si>
  <si>
    <t>Cambio de precios en factores de producción.</t>
  </si>
  <si>
    <t>Variación de los precios del mercado</t>
  </si>
  <si>
    <t>Factores políticos o macroeconómicos.</t>
  </si>
  <si>
    <t>Estatal</t>
  </si>
  <si>
    <t xml:space="preserve">Incumplimiento del objeto o de las obligaciones contractuales				</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</si>
  <si>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</si>
  <si>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</si>
  <si>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</si>
  <si>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Imposición de nuevos tributos</t>
  </si>
  <si>
    <t>Imposición de nuevos trámites o permisos</t>
  </si>
  <si>
    <t>Cambios en el marco regulatorio o normatividad aplicable al proyecto.</t>
  </si>
  <si>
    <t>Variación de tasas o tarifas</t>
  </si>
  <si>
    <t>Financieros</t>
  </si>
  <si>
    <t>Desequilibrio económico del contrato</t>
  </si>
  <si>
    <t xml:space="preserve">Eventos de baja Calidad  en la ejecución </t>
  </si>
  <si>
    <t>Ejecución en tiempos distintos a los inicialmente programados por circunstancias no imputables a las partes.</t>
  </si>
  <si>
    <t xml:space="preserve">Insolvencia del contratista </t>
  </si>
  <si>
    <t>Deterioro de las condiciones de seguridad y orden público que impidan el transporte de los funcionarios o el aplazamiento de recorridos</t>
  </si>
  <si>
    <t>Eventos naturales tales como lluvias, inundaciones y sequias entre otros</t>
  </si>
  <si>
    <t>Incumplimiento derivado del trámite de los permisos con autoridades ambientales, la obtención de los mismos, paz y salvos</t>
  </si>
  <si>
    <t xml:space="preserve">Retrasos en la ejecución, dificultades en la asignación de recursos, claúsulas deficientes, demandas, litigios, percepción negativa de la gestión pública. </t>
  </si>
  <si>
    <t>Contratistas seleccionados no cualificados, prioridad a facotres irrelevantes, baja calidad en el proyecto, exclusión de oferentes adecuados, ventajas sobre oferentes inadecuados, incumplimiento normativo y corrupción.</t>
  </si>
  <si>
    <t xml:space="preserve">Retraso en el cumplimiento de las metas de la entidad, demora en el cronograma, sobrecostos, reprocesios,  aparación de impugnaciones, desconfianza en futuras contrataciones, deserción de oferentes, problemas en la asignación de recursos, afectaciones en la comunidad, </t>
  </si>
  <si>
    <t>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t>
  </si>
  <si>
    <t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t>
  </si>
  <si>
    <t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t>
  </si>
  <si>
    <t>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t>
  </si>
  <si>
    <t>Incumplimiento en la satisfacción de las necesidades de la entidad. Incumplimiento de las metas propuestas por la entidad.</t>
  </si>
  <si>
    <t>Investigaciones disciplinarias, fiscales y penales. Demandas. Pone en riesgo la adecuada ejecución del contrato. sanciones disciplinarias, fiscales y/o penales.</t>
  </si>
  <si>
    <t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t>
  </si>
  <si>
    <t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t>
  </si>
  <si>
    <t xml:space="preserve">Aumento de los costos del contrato. Demoras en la ejecución del contrato. Posible desequilibrio económico </t>
  </si>
  <si>
    <t xml:space="preserve">Renegociación de términos contractuales. Aumento de los costos del contrato. Demoras en la ejecución del contrato. Posible desequilibrio económico.Reducción de la calidad. </t>
  </si>
  <si>
    <t>Incremento de costos.Necesidad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</si>
  <si>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</si>
  <si>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Incumplimiento del objeto o de las obligaciones contractuales</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</si>
  <si>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</si>
  <si>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</si>
  <si>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</si>
  <si>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</si>
  <si>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</si>
  <si>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</si>
  <si>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</si>
  <si>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</si>
  <si>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</si>
  <si>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</si>
  <si>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Rechazo de los entregables.Incremento de costos.Pérdida de satisfacción del cliente. Repercusiones legales.Aumento del tiempo de entregaEficiencia reducida.</t>
  </si>
  <si>
    <t>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</si>
  <si>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</si>
  <si>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</si>
  <si>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 xml:space="preserve">Paralización de actividades, suspensión de actividades, daño en los equipos y materiales, reprogramación de cronograma, retrasos, aumentos en los costos, cumplimiento de claúsulas por incumplimiento de fuerza mayor, retrasos en la entrega de beneficios. </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</si>
  <si>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</si>
  <si>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(1) Los profesionales de planeación y contratación designados por el Alcalde Local, (2) antes de iniciar la formulación del estudio previo, (3) se reuniurán y de acuerdo con las características del objeto y especificicaciones técnicas, así como la cuantía, definirán la tipología y modalidad de contratación. (4) Como evidencia de la ejecución del control quedarán las actas de reunión correspondientes.</t>
  </si>
  <si>
    <t>Los profesionales de planeación y contratación designados por el Alcalde Local</t>
  </si>
  <si>
    <t>antes de iniciar la formulación del estudio previo</t>
  </si>
  <si>
    <t>Al momento de iniciar la formulación del estudio previo</t>
  </si>
  <si>
    <t>Revisión documental de la evidencia establecida en el tratamiento/control</t>
  </si>
  <si>
    <t>Aantes de iniciar la formulación del estudio previo</t>
  </si>
  <si>
    <t>(1) Los profesionales designados por el Alcalde Local, (2) antes de enviar los estudios previos al comité de contratación, (3) realizarán una revisión integral a los documentos de los estudios previos para garantizar coherencia técnica y legal. (4) Como evidencia de la ejecución del control quedarán las comunicaciones con las revisiones realizadas.</t>
  </si>
  <si>
    <t>Los profesionales designados por el Alcalde Local</t>
  </si>
  <si>
    <t xml:space="preserve"> Antes de enviar los estudios previos al comité de contratación </t>
  </si>
  <si>
    <t>Al remitirse los documentos al comité de contratación</t>
  </si>
  <si>
    <t xml:space="preserve">Durante la formulación de los pliegos. </t>
  </si>
  <si>
    <t>(1) El abogado de contratación designado por el Alcalde Local, (2) durante la etapa de selección del proceso de contratación (3) hará un seguimiento jurídico integral al proceso de selección. En caso que se evidencie alguna situación problemática que amenace con una  suspensión del proceso de contratación se le notificará al Alcalde Local para determinar el paso a seguir. (4) Como evidencia de la ejecución del control quedarán las comunicaciones realizadas.</t>
  </si>
  <si>
    <t xml:space="preserve"> El abogado de contratación designado por el Alcalde Local</t>
  </si>
  <si>
    <t>Durante la etapa de selección del proceso de contratación</t>
  </si>
  <si>
    <t>Al finalizar la etapa de selección del proceso de contratación</t>
  </si>
  <si>
    <t>(1) El o los profesionales designados por el Alcalde Local, (2) después de que el comité evaluador designado por el Alcalde Local entregue el informe de selección, (3) harán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t>
  </si>
  <si>
    <t>El o los profesionales designados por el Alcalde Local</t>
  </si>
  <si>
    <t xml:space="preserve"> Después de que el comité evaluador designado por el Alcalde Local entregue el informe de selección</t>
  </si>
  <si>
    <t>Antes de la presentación del informe final de evaluación de los oferentes</t>
  </si>
  <si>
    <t>Permanete: durante la etapa de evaluación</t>
  </si>
  <si>
    <t>(1) El abogado de contratación designado por el Alcalde Local, (2) durante la etapa de selección del proceso de contratación (3) hará un seguimiento jurídico integral al proceso de selección. En caso que se evidencie alguna situación problemática se le notificará al Alcalde Local para determinar el paso a seguir. (4) Como evidencia de la ejecución del control quedarán las comunicaciones realizadas.</t>
  </si>
  <si>
    <t>El abogado de contratación designado por el Alcalde Local</t>
  </si>
  <si>
    <t>Etapa de selección</t>
  </si>
  <si>
    <t xml:space="preserve">Antes de la selección del contratista </t>
  </si>
  <si>
    <t>(1) El abogado de contratación designado por el Alcalde Local, (2) durante la etapa de selección del proceso de contratación (3) hará una revisión a los actos administrativos proyectados por el abogado asignado al proceso de contratación. En caso que se evidencie algún error, se procederá a enviar las observaciones al abogado que proyectó el acto administrativo para que corrija. (4) Como evidencia de la ejecución del control quedarán las comunicaciones realizadas.</t>
  </si>
  <si>
    <t>El abogado de contratación designado por el Alcalde Loca</t>
  </si>
  <si>
    <t>Con el acto administrativo de apertura del proceso contractual</t>
  </si>
  <si>
    <t xml:space="preserve">Al finalizar la etapa de selección con el acto administrativo de adjudicación </t>
  </si>
  <si>
    <t>Permanete: desde la apertura del proceso hasta la adjudicación del contrato</t>
  </si>
  <si>
    <t>(1) El abogado de contratación designado por el Alcalde Local, (2) durante la etapa de selección del proceso de contratación (3) hará un seguimiento a las observaciones presentadas por los proponentes o interesados garantizando respuesta de fondo y en términos. En caso de evidenciar algún error solicitarán al profesional encargado de responder el respectivo ajuste o que lo haga en los términos de ley. (4) Como evidencia de la ejecución del control quedarán las comunicaciones realizadas.</t>
  </si>
  <si>
    <t>Durante el periodo de observaciones</t>
  </si>
  <si>
    <t>(1) El abogado de contratación designado por el Alcalde Local, (2) durante la etapa de selección del proceso de contratación (3) hará un seguimiento a la validez de las ofertas, y a cualquier situación que pueda inducir al error de los oferentes en la presentación de las ofertas. En caso que se evidencie alguna situación problemática que amenace con una declaratarioa desierta del proceso de contratación se le notificará al Alcalde Local para determinar el paso a seguir. (4) Como evidencia de la ejecución del control quedarán las comunicaciones realizadas.</t>
  </si>
  <si>
    <t>Durante el periodo de selección</t>
  </si>
  <si>
    <t xml:space="preserve"> El o los profesionales designados por el Alcalde Local</t>
  </si>
  <si>
    <t>Etapa de
Evaluación</t>
  </si>
  <si>
    <t>Publicación del informe final de evaluación</t>
  </si>
  <si>
    <t>Etapa de
evaluación</t>
  </si>
  <si>
    <t>(1) El abogado designado por el Alcalde Local, (2) después de la adjudicación del contrato, (3) Se comunicará con el proponente ganador para coordinar la firma del contrato. Si en un plazo razonable este se niega a la firma del contrato, se le informará al Alcalde Local para que se haga efectiva la póliza de seriedad de la oferta. (4) Como evidencia de la ejecución del control quedarán las comunicaciones realizadas.</t>
  </si>
  <si>
    <t>El abogado designado por el Alcalde Local</t>
  </si>
  <si>
    <t>Al momento de adjudicar el contrato</t>
  </si>
  <si>
    <t>Cuando el contratista firme el contrato</t>
  </si>
  <si>
    <t>Durante la etapa de contratación</t>
  </si>
  <si>
    <t>(1) El abogado designado por el Alcalde Local, (2) después de la firma del contrato, (3) Se comunicará con el contratista para solicitar las presentación de las garantías. Si en un plazo razonable este no presenta las garantías se informará al Alcalde Local para inciar un proceso de incumplimiento contractual. En caso que el contratista presente garantías alteradas/falsas se oficiará a entes de control y a fiscalía. (4) Como evidencia de la ejecución del control quedarán las comunicaciones realizadas.</t>
  </si>
  <si>
    <t>Después de la firma del contrato por parte del contratista</t>
  </si>
  <si>
    <t>Después de aprobar las garantías presentadas por el contratista</t>
  </si>
  <si>
    <t>Durante la etapa de perfeccionamiento</t>
  </si>
  <si>
    <t>Objeto del Proceso de Contratación: PRESTAR LOS SERVICIOS PARA EL DESARROLLO DE PROCESOS DE FORMACIÓN, FORTALECIMIENTO COMUNITARIO Y ACTIVIDADES DE INTEGRACIÓN SOCIAL DIRIGIDAS A BARRAS FUTBOLERAS Y POBLACIÓN VÍCTIMA DEL CONFLICTO ARMADO DE LA LOCALIDAD DE PUENTE ARANDA, EN EL MARCO DE LOS PROYECTOS DE INVERSIÓN NO. 2455 “TEJIENDO SEGURIDAD Y CONVIVENCIA EN PUENTE ARANDA” Y 2297 “PAZ Y RECONCILIACIÓN EN PUENTE ARANDA".</t>
  </si>
  <si>
    <r>
      <t xml:space="preserve">RIESGO: </t>
    </r>
    <r>
      <rPr>
        <sz val="11"/>
        <rFont val="Garamond"/>
        <family val="1"/>
      </rPr>
      <t>Evento que puede generar efectos adversos y de distinta magnitud en el logro de los objetivos del Proceso de Contratación o en la ejecución de un contrato</t>
    </r>
    <r>
      <rPr>
        <b/>
        <sz val="11"/>
        <rFont val="Garamond"/>
        <family val="1"/>
      </rPr>
      <t xml:space="preserve">
RIESGOS PREVISIBLES: </t>
    </r>
    <r>
      <rPr>
        <sz val="11"/>
        <rFont val="Garamond"/>
        <family val="1"/>
      </rPr>
      <t>Son los posibles hechos o circunstancias que por la naturaleza del contrato y de la actividad a ejecutar es factible su ocurrencia.</t>
    </r>
    <r>
      <rPr>
        <b/>
        <sz val="11"/>
        <rFont val="Garamond"/>
        <family val="1"/>
      </rPr>
      <t xml:space="preserve">
ETAPA DE PLANEACIÓN: </t>
    </r>
    <r>
      <rPr>
        <sz val="11"/>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1"/>
        <rFont val="Garamond"/>
        <family val="1"/>
      </rPr>
      <t xml:space="preserve">
ETAPA DE SELECCIÓN: </t>
    </r>
    <r>
      <rPr>
        <sz val="11"/>
        <rFont val="Garamond"/>
        <family val="1"/>
      </rPr>
      <t>Está comprendida entre el acto de Apertura del Proceso de Contratación y la Adjudicación o la declaración de desierto del Proceso de Contratación</t>
    </r>
    <r>
      <rPr>
        <b/>
        <sz val="11"/>
        <rFont val="Garamond"/>
        <family val="1"/>
      </rPr>
      <t xml:space="preserve">
ETAPA DE CONTRATACIÓN: </t>
    </r>
    <r>
      <rPr>
        <sz val="11"/>
        <rFont val="Garamond"/>
        <family val="1"/>
      </rPr>
      <t xml:space="preserve">Una vez adjudicado el contrato objeto del Proceso de Contratación, inicia la etapa para la celebración del contrato y el cumplimiento de los requisitos para de perfeccionamiento y ejecución.
</t>
    </r>
    <r>
      <rPr>
        <b/>
        <sz val="11"/>
        <rFont val="Garamond"/>
        <family val="1"/>
      </rPr>
      <t xml:space="preserve">ETAPA DE EJECUCIÓN: </t>
    </r>
    <r>
      <rPr>
        <sz val="11"/>
        <rFont val="Garamond"/>
        <family val="1"/>
      </rPr>
      <t>Inicia una vez cumplidos los requisitos previstos para iniciar la ejecución del contrato respectivo y termina con el vencimiento del plazo del contrato o la fecha de liquidación si hay lugar a ella.</t>
    </r>
    <r>
      <rPr>
        <b/>
        <sz val="11"/>
        <rFont val="Garamond"/>
        <family val="1"/>
      </rPr>
      <t xml:space="preserve">
RIESGO GENERAL: </t>
    </r>
    <r>
      <rPr>
        <sz val="11"/>
        <rFont val="Garamond"/>
        <family val="1"/>
      </rPr>
      <t xml:space="preserve">Es un riesgo de todos los procesos de contratación adelantados por la Entidad Estatal, por lo cual está presente en toda su actividad contractual.
</t>
    </r>
    <r>
      <rPr>
        <b/>
        <sz val="11"/>
        <rFont val="Garamond"/>
        <family val="1"/>
      </rPr>
      <t xml:space="preserve">RIEGO ESPECIFICO: </t>
    </r>
    <r>
      <rPr>
        <sz val="11"/>
        <rFont val="Garamond"/>
        <family val="1"/>
      </rPr>
      <t xml:space="preserve">Es un riesgo propio del proceso de contratación objeto de análisis.
</t>
    </r>
    <r>
      <rPr>
        <b/>
        <sz val="11"/>
        <rFont val="Garamond"/>
        <family val="1"/>
      </rPr>
      <t xml:space="preserve">RIESGOS ECONÓMICOS: </t>
    </r>
    <r>
      <rPr>
        <sz val="11"/>
        <rFont val="Garamond"/>
        <family val="1"/>
      </rPr>
      <t xml:space="preserve">Son los derivados del comportamiento del mercado, tales como la fluctuación de los precios de los insumos, desabastecimiento y especulación de los mismos, entre otros.
</t>
    </r>
    <r>
      <rPr>
        <b/>
        <sz val="11"/>
        <rFont val="Garamond"/>
        <family val="1"/>
      </rPr>
      <t xml:space="preserve">RIESGOS SOCIALES O POLÍTICOS: </t>
    </r>
    <r>
      <rPr>
        <sz val="11"/>
        <rFont val="Garamond"/>
        <family val="1"/>
      </rPr>
      <t xml:space="preserve">son los derivados de los cambios de las políticas gubernamentales y de cambios en las condiciones sociales que tengan impacto en la ejecución del contrato.
</t>
    </r>
    <r>
      <rPr>
        <b/>
        <sz val="11"/>
        <rFont val="Garamond"/>
        <family val="1"/>
      </rPr>
      <t xml:space="preserve">RIESGOS OPERACIONALES: </t>
    </r>
    <r>
      <rPr>
        <sz val="11"/>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1"/>
        <rFont val="Garamond"/>
        <family val="1"/>
      </rPr>
      <t xml:space="preserve">
RIESGOS FINANCIEROS: </t>
    </r>
    <r>
      <rPr>
        <sz val="11"/>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1"/>
        <rFont val="Garamond"/>
        <family val="1"/>
      </rPr>
      <t xml:space="preserve">
RIESGOS REGULATORIOS: </t>
    </r>
    <r>
      <rPr>
        <sz val="11"/>
        <rFont val="Garamond"/>
        <family val="1"/>
      </rPr>
      <t xml:space="preserve">Derivados de cambios regulatorios o reglamentarios que afecten la ecuación económica del contrato. 
</t>
    </r>
    <r>
      <rPr>
        <b/>
        <sz val="11"/>
        <rFont val="Garamond"/>
        <family val="1"/>
      </rPr>
      <t xml:space="preserve">RIESGOS DE LA NATURALEZA: </t>
    </r>
    <r>
      <rPr>
        <sz val="11"/>
        <rFont val="Garamond"/>
        <family val="1"/>
      </rPr>
      <t xml:space="preserve">Son los eventos naturales previsibles en los cuales no hay intervención humana que puedan tener impacto en la ejecución del contrato, por ejemplo los temblores, inundaciones, lluvias, sequías, entre otros. </t>
    </r>
    <r>
      <rPr>
        <b/>
        <sz val="11"/>
        <rFont val="Garamond"/>
        <family val="1"/>
      </rPr>
      <t xml:space="preserve">
RIESGOS AMBIENTALES: </t>
    </r>
    <r>
      <rPr>
        <sz val="11"/>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1"/>
        <rFont val="Garamond"/>
        <family val="1"/>
      </rPr>
      <t xml:space="preserve">
RIESGOS TECNOLÓGICOS: </t>
    </r>
    <r>
      <rPr>
        <sz val="11"/>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</si>
  <si>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1"/>
        <rFont val="Garamond"/>
        <family val="1"/>
      </rPr>
      <t>Aplica igual para contratos interadministrativos</t>
    </r>
    <r>
      <rPr>
        <sz val="11"/>
        <rFont val="Garamond"/>
        <family val="1"/>
      </rPr>
      <t>)
En este paso la Entidad Estatal debe identificar los aspectos que se mencionan a continuación y los posibles efectos adversos que estos pueden generar.</t>
    </r>
  </si>
  <si>
    <r>
      <rPr>
        <b/>
        <u/>
        <sz val="11"/>
        <color rgb="FF000000"/>
        <rFont val="Garamond"/>
        <family val="1"/>
      </rPr>
      <t>Partícipes del Proceso de Contratación:</t>
    </r>
    <r>
      <rPr>
        <b/>
        <sz val="11"/>
        <color rgb="FF000000"/>
        <rFont val="Garamond"/>
        <family val="1"/>
      </rPr>
      <t xml:space="preserve"> </t>
    </r>
    <r>
      <rPr>
        <sz val="11"/>
        <color rgb="FF000000"/>
        <rFont val="Garamond"/>
        <family val="1"/>
      </rPr>
      <t>Agentes externos Consejo local de Barras Futboleras de la localidad de Puente Aranda y Agentes externos Mesa de Víçtimas, Contratista, Agentes internos (supervisores, funcionarios y demás usuarios).</t>
    </r>
    <r>
      <rPr>
        <b/>
        <sz val="11"/>
        <color rgb="FF000000"/>
        <rFont val="Garamond"/>
        <family val="1"/>
      </rPr>
      <t xml:space="preserve">                                                                                                                                                                                                                                                                                                                                                                       </t>
    </r>
  </si>
  <si>
    <r>
      <t xml:space="preserve">Ciudadanía que se beneficia del Proceso de Contratación: </t>
    </r>
    <r>
      <rPr>
        <sz val="11"/>
        <rFont val="Garamond"/>
        <family val="1"/>
      </rPr>
      <t>Consejo local de Barras Futboleras de la localidad de Puente Aranda y Víctimas del conflicto armado que reside en la localidad de Puente Aranda.</t>
    </r>
    <r>
      <rPr>
        <b/>
        <sz val="11"/>
        <rFont val="Garamond"/>
        <family val="1"/>
      </rPr>
      <t xml:space="preserve">                                                              </t>
    </r>
  </si>
  <si>
    <r>
      <t xml:space="preserve">Capacidad de la Entidad Estatal entendida como la disponibilidad de recursos y conocimientos para el Proceso de Contratación: </t>
    </r>
    <r>
      <rPr>
        <sz val="11"/>
        <rFont val="Garamond"/>
        <family val="1"/>
      </rPr>
      <t>Participan las áreas que requieren los procesos de contratación, como Planeación y Participación (Etapa de Estudios previos), de los equipos de Contratación y Planeación de la Alcaldía Local, el supervisor y a quien delegue como apoyo a la supervisión (Etapa contractual), los evaluadores designados, idóneos y con experiencia en el tema.</t>
    </r>
  </si>
  <si>
    <r>
      <t>Suficiencia del presupuesto oficial del Proceso de Contratación:</t>
    </r>
    <r>
      <rPr>
        <sz val="11"/>
        <color theme="1"/>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</si>
  <si>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1"/>
        <color rgb="FF000000"/>
        <rFont val="Garamond"/>
        <family val="1"/>
      </rPr>
      <t>El suministro, obra o servicio se prestará principalmente en la localidad de Puente Aranda.</t>
    </r>
  </si>
  <si>
    <r>
      <t xml:space="preserve">Entorno socio ambiental: </t>
    </r>
    <r>
      <rPr>
        <sz val="11"/>
        <rFont val="Garamond"/>
        <family val="1"/>
      </rPr>
      <t xml:space="preserve">Existe aceptación por parte de la comunidad e interés en participar en dichas actividades. </t>
    </r>
  </si>
  <si>
    <r>
      <t xml:space="preserve">Condiciones políticas: </t>
    </r>
    <r>
      <rPr>
        <sz val="11"/>
        <rFont val="Garamond"/>
        <family val="1"/>
      </rPr>
      <t>N/A</t>
    </r>
  </si>
  <si>
    <r>
      <t xml:space="preserve">Factores ambientales: </t>
    </r>
    <r>
      <rPr>
        <sz val="11"/>
        <rFont val="Garamond"/>
        <family val="1"/>
      </rPr>
      <t xml:space="preserve">El Estudio previo cuenta con las cláusulas ambientales y Fichas ambientales que debe cumplir el Contratista durante la ejecución. </t>
    </r>
  </si>
  <si>
    <r>
      <t xml:space="preserve">Sector del objeto del Proceso de Contratación y su mercado. </t>
    </r>
    <r>
      <rPr>
        <sz val="11"/>
        <rFont val="Garamond"/>
        <family val="1"/>
      </rPr>
      <t>El estudio de sector cuenta con el analisis de la oferta y demanda para el proceso contractual, encontrando una amplia oferta de empresas privadas y públicas que prestan el servicio</t>
    </r>
  </si>
  <si>
    <r>
      <t xml:space="preserve">Normativa aplicable al objeto del Proceso de Contratación. </t>
    </r>
    <r>
      <rPr>
        <sz val="11"/>
        <rFont val="Garamond"/>
        <family val="1"/>
      </rPr>
      <t xml:space="preserve">La modalidad de selección pertinente para esta contratación corresponde a la selección abreviada de menor cuantía contemplada en el literal (b) del numeral 2 del Artículo 2 de la Ley 1150 de 2007 y en el artículo 2.2.1.2.1.2.20 del Decreto 1082 de 2015.
De conformidad con lo establecido en la normativa vigente, el presente proceso de contratación se justifica tanto por el objeto a contratar como por el valor del presupuesto oficial, correspondiendo a la modalidad de selección abreviada de menor cuantía contemplada en el literal (b) del numeral 2 del artículo 2 de la Ley 1150 de 2007. Adicionalmente, se fundamenta en lo dispuesto en el Decreto 1082 de 2015, específicamente en los artículos 2.2.1.2.4.2.14, 2.2.1.2.4.2.15 y 2.2.1.2.4.2.18, que regulan esta modalidad de contratación.
Conforme a lo dispuesto en el artículo 2.2.1.2.1.2.7 del Decreto 1082 de 2015, se realizó un estudio del sector y del mercado, en el que se evidenció que:
•	No existe un Acuerdo Marco de Precios vigente que cubra de manera integral los servicios requeridos, específicamente los relacionados con la ejecución logística de actividades culturales y artísticas territoriales con componentes itinerantes y pedagógicos.
•	La contratación mediante selección abreviada de menor cuantía permite una mayor concurrencia de proponentes locales o regionales, lo que favorece la competencia y mejora las condiciones contractuales, alineándose con los principios de eficiencia, transparencia y economía del sistema de compras públicas.
</t>
    </r>
    <r>
      <rPr>
        <b/>
        <sz val="11"/>
        <rFont val="Garamond"/>
        <family val="1"/>
      </rPr>
      <t xml:space="preserve">
</t>
    </r>
  </si>
  <si>
    <r>
      <t xml:space="preserve">Experiencia propia y de otras Entidades Estatales en Procesos de Contratación del mismo tipo. </t>
    </r>
    <r>
      <rPr>
        <sz val="11"/>
        <rFont val="Garamond"/>
        <family val="1"/>
      </rPr>
      <t xml:space="preserve">El Fondo cuenta con la experiencia adquirida en el adelantamiento de este tipo de procesos. </t>
    </r>
  </si>
  <si>
    <t>Puede presentarse demora en la presentación y/o ajuste del plan de trabajo y cronograma de actividades por parte del contratista, derivada de la entrega extemporánea, incompleta o del incumplimiento en la atención oportuna de las observaciones formuladas por la supervisión.</t>
  </si>
  <si>
    <t>El contratista deberá presentar oportunamente el plan de trabajo y cronograma conforme a las condiciones técnicas establecidas y atender dentro de los términos definidos las observaciones formuladas por la supervisión. El Supervisor del Contrato y/o el Apoyo a la Supervisión realizará la revisión, emitirá las observaciones a que haya lugar y verificará la incorporación de los ajustes requeridos hasta obtener la versión susceptible de aprobación.</t>
  </si>
  <si>
    <t>Contratista, Supervisor del Contrato y/o Apoyo a la Supervisión, de acuerdo con las actuaciones a cargo de cada parte.</t>
  </si>
  <si>
    <t>Una vez suscrita el acta de inicio y presentada la primera versión del plan de trabajo y cronograma.</t>
  </si>
  <si>
    <t>Con la aprobación definitiva del plan de trabajo y cronograma.</t>
  </si>
  <si>
    <t>Verificación de la fecha de presentación del plan de trabajo, seguimiento a las observaciones formuladas, tiempos de respuesta del contratista y verificación de la incorporación de los ajustes requeridos.</t>
  </si>
  <si>
    <t>Durante el periodo establecido para la presentación, revisión, ajuste y aprobación del plan de trabajo y cronograma.</t>
  </si>
  <si>
    <t>Retraso en el cumplimiento de los requisitos necesarios para dar inicio oportuno a la ejecución contractual.</t>
  </si>
  <si>
    <t>El abogado de contratación y/o profesional competente gestionará oportunamente ante el área de presupuesto la expedición del Registro Presupuestal, verificará su expedición y adelantará el correspondiente cargue en SECOP II.</t>
  </si>
  <si>
    <t>Abogado de contratación y/o profesional competente de la Entidad, en articulación con el área de presupuesto.</t>
  </si>
  <si>
    <t>Una vez suscrito el contrato y cumplidos los requisitos/documentos necesarios para adelantar el trámite presupuestal.</t>
  </si>
  <si>
    <t>Con la expedición del Registro Presupuestal y realización de las actuaciones administrativas correspondientes.</t>
  </si>
  <si>
    <t>Seguimiento al trámite de solicitud, expedición y registro del RP.</t>
  </si>
  <si>
    <t>Posibles retrasos en el cronograma del proceso de selección, adjudicación y/o perfeccionamiento contractual, derivados del análisis y trámite de las reclamaciones presentadas.</t>
  </si>
  <si>
    <t>La Entidad, a través del área competente, realizará el análisis oportuno de las reclamaciones, observaciones o cuestionamientos presentados por terceros, verificará su procedencia y emitirá las respuestas o adoptará las actuaciones que correspondan dentro de los términos aplicables, procurando evitar afectaciones injustificadas al cronograma del proceso.</t>
  </si>
  <si>
    <t>Abogado de contratación y/o dependencia competente de la Entidad.</t>
  </si>
  <si>
    <t>A partir de la recepción de la reclamación, observación o cuestionamiento.</t>
  </si>
  <si>
    <t>Con la emisión de la respuesta y/o adopción de la actuación administrativa correspondiente.</t>
  </si>
  <si>
    <t>Seguimiento a las reclamaciones recibidas, términos para su análisis y respuesta y eventual incidencia sobre el cronograma del proceso.</t>
  </si>
  <si>
    <t>Cada vez que se presente una reclamación, observación o cuestionamiento durante la etapa correspondiente.</t>
  </si>
  <si>
    <t>Incremento de los costos previstos por el contratista para la adquisición de materiales, servicios de impresión y/o componentes logísticos necesarios para el cumplimiento de las obligaciones contractuales.</t>
  </si>
  <si>
    <t>El contratista deberá realizar una adecuada estructuración de costos, efectuar seguimiento a las condiciones del mercado, gestionar oportunamente sus proveedores y adoptar medidas de planeación y contingencia frente a variaciones ordinarias y previsibles de los costos de los bienes y servicios requeridos para la ejecución contractual.</t>
  </si>
  <si>
    <t>Seguimiento a los costos de los bienes y servicios requeridos y gestión oportuna de proveedores durante la ejecución contractual.</t>
  </si>
  <si>
    <t>Durante la ejecución del contrato, de acuerdo con las necesidades de adquisición y contratación de los respectivos bienes y servicios.</t>
  </si>
  <si>
    <t>Desde la presentación de la oferta y durante la planeación de la ejecución contractual.</t>
  </si>
  <si>
    <t>Hasta la terminación del plazo de ejecución 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</si>
</sst>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8"/>
      <name val="Arial"/>
      <family val="2"/>
    </font>
    <font>
      <sz val="11"/>
      <name val="Garamond"/>
      <family val="1"/>
    </font>
    <font>
      <b/>
      <sz val="11"/>
      <name val="Garamond"/>
      <family val="1"/>
    </font>
    <font>
      <b/>
      <sz val="11"/>
      <color rgb="FFFF0000"/>
      <name val="Garamond"/>
      <family val="1"/>
    </font>
    <font>
      <b/>
      <sz val="11"/>
      <color theme="1"/>
      <name val="Garamond"/>
      <family val="1"/>
    </font>
    <font>
      <b/>
      <sz val="11"/>
      <color rgb="FFFF0D0D"/>
      <name val="Garamond"/>
      <family val="1"/>
    </font>
    <font>
      <b/>
      <sz val="11"/>
      <color indexed="9"/>
      <name val="Garamond"/>
      <family val="1"/>
    </font>
    <font>
      <sz val="11"/>
      <color theme="1"/>
      <name val="Garamond"/>
      <family val="1"/>
    </font>
    <font>
      <i/>
      <sz val="11"/>
      <name val="Garamond"/>
      <family val="1"/>
    </font>
    <font>
      <b/>
      <u/>
      <sz val="11"/>
      <color rgb="FF000000"/>
      <name val="Garamond"/>
      <family val="1"/>
    </font>
    <font>
      <b/>
      <sz val="11"/>
      <color rgb="FF000000"/>
      <name val="Garamond"/>
      <family val="1"/>
    </font>
    <font>
      <sz val="11"/>
      <color rgb="FF000000"/>
      <name val="Garamond"/>
      <family val="1"/>
    </font>
    <font>
      <b/>
      <sz val="26"/>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5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rgb="FF000000"/>
      </bottom>
      <diagonal/>
    </border>
    <border>
      <left/>
      <right style="thin">
        <color rgb="FF000000"/>
      </right>
      <top style="thin">
        <color rgb="FF000000"/>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1">
    <xf numFmtId="0" fontId="0" fillId="0" borderId="0"/>
  </cellStyleXfs>
  <cellXfs count="267">
    <xf numFmtId="0" fontId="0" fillId="0" borderId="0" xfId="0"/>
    <xf numFmtId="0" fontId="2" fillId="2" borderId="3" xfId="0" applyFont="1" applyFill="1" applyBorder="1" applyAlignment="1">
      <alignment horizontal="left" vertical="center" wrapText="1"/>
    </xf>
    <xf numFmtId="0" fontId="2" fillId="0" borderId="3" xfId="0" applyFont="1" applyBorder="1" applyAlignment="1">
      <alignment horizontal="left"/>
    </xf>
    <xf numFmtId="0" fontId="2" fillId="0" borderId="9" xfId="0" applyFont="1" applyBorder="1" applyAlignment="1">
      <alignment horizontal="left" vertical="center" wrapText="1"/>
    </xf>
    <xf numFmtId="0" fontId="2" fillId="2" borderId="9"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0" borderId="6" xfId="0" applyFont="1" applyBorder="1" applyAlignment="1">
      <alignment horizontal="left"/>
    </xf>
    <xf numFmtId="0" fontId="2" fillId="0" borderId="21" xfId="0" applyFont="1" applyBorder="1" applyAlignment="1">
      <alignment horizontal="left"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6" xfId="0" applyFont="1" applyBorder="1" applyAlignment="1">
      <alignment horizontal="center" vertical="center"/>
    </xf>
    <xf numFmtId="0" fontId="2" fillId="0" borderId="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3" xfId="0" applyFont="1" applyBorder="1" applyAlignment="1">
      <alignment horizontal="center"/>
    </xf>
    <xf numFmtId="0" fontId="2" fillId="0" borderId="29" xfId="0" applyFont="1" applyBorder="1" applyAlignment="1">
      <alignment horizontal="left" vertical="center" wrapText="1"/>
    </xf>
    <xf numFmtId="0" fontId="2" fillId="0" borderId="0" xfId="0" applyFont="1"/>
    <xf numFmtId="0" fontId="3" fillId="0" borderId="0" xfId="0" applyFont="1" applyAlignment="1">
      <alignment horizontal="center" vertical="center"/>
    </xf>
    <xf numFmtId="0" fontId="2" fillId="2" borderId="3" xfId="0" applyFont="1" applyFill="1" applyBorder="1" applyAlignment="1">
      <alignment vertical="center" wrapText="1"/>
    </xf>
    <xf numFmtId="0" fontId="2" fillId="2" borderId="9" xfId="0" applyFont="1" applyFill="1" applyBorder="1" applyAlignment="1">
      <alignment vertical="center" wrapText="1"/>
    </xf>
    <xf numFmtId="0" fontId="2" fillId="0" borderId="3" xfId="0" applyFont="1" applyBorder="1"/>
    <xf numFmtId="0" fontId="2" fillId="0" borderId="3" xfId="0" applyFont="1" applyBorder="1" applyAlignment="1">
      <alignment vertical="center"/>
    </xf>
    <xf numFmtId="0" fontId="2" fillId="0" borderId="41" xfId="0" applyFont="1" applyBorder="1" applyAlignment="1">
      <alignment horizontal="left" vertical="center" wrapText="1"/>
    </xf>
    <xf numFmtId="0" fontId="3" fillId="2" borderId="0" xfId="0" applyFont="1" applyFill="1" applyAlignment="1">
      <alignment vertical="top" wrapText="1" readingOrder="1"/>
    </xf>
    <xf numFmtId="0" fontId="6" fillId="0" borderId="1" xfId="0" applyFont="1" applyBorder="1"/>
    <xf numFmtId="0" fontId="6" fillId="0" borderId="0" xfId="0" applyFont="1" applyAlignment="1">
      <alignment horizontal="center" vertical="center"/>
    </xf>
    <xf numFmtId="0" fontId="6" fillId="0" borderId="2" xfId="0" applyFont="1" applyBorder="1" applyAlignment="1">
      <alignment horizontal="center" vertical="center"/>
    </xf>
    <xf numFmtId="0" fontId="6" fillId="0" borderId="0" xfId="0" applyFont="1"/>
    <xf numFmtId="0" fontId="6" fillId="0" borderId="0" xfId="0" applyFont="1" applyAlignment="1">
      <alignment horizontal="left"/>
    </xf>
    <xf numFmtId="0" fontId="6" fillId="0" borderId="2" xfId="0" applyFont="1" applyBorder="1" applyAlignment="1">
      <alignment horizontal="center"/>
    </xf>
    <xf numFmtId="0" fontId="2" fillId="0" borderId="5" xfId="0" applyFont="1" applyBorder="1"/>
    <xf numFmtId="0" fontId="2" fillId="0" borderId="7" xfId="0" applyFont="1" applyBorder="1"/>
    <xf numFmtId="0" fontId="2" fillId="0" borderId="8" xfId="0" applyFont="1" applyBorder="1" applyAlignment="1">
      <alignment horizontal="center"/>
    </xf>
    <xf numFmtId="0" fontId="7" fillId="4" borderId="47" xfId="0" applyFont="1" applyFill="1" applyBorder="1" applyAlignment="1">
      <alignment horizontal="center" vertical="center" wrapText="1"/>
    </xf>
    <xf numFmtId="0" fontId="7" fillId="4" borderId="48" xfId="0" applyFont="1" applyFill="1" applyBorder="1" applyAlignment="1">
      <alignment horizontal="center" vertical="center" wrapText="1"/>
    </xf>
    <xf numFmtId="0" fontId="7" fillId="4" borderId="49"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17" xfId="0" applyFont="1" applyBorder="1" applyAlignment="1">
      <alignment horizontal="left" vertical="center" wrapText="1"/>
    </xf>
    <xf numFmtId="0" fontId="2" fillId="0" borderId="11" xfId="0" applyFont="1" applyBorder="1" applyAlignment="1">
      <alignment horizontal="left" vertical="center" wrapText="1"/>
    </xf>
    <xf numFmtId="0" fontId="2" fillId="0" borderId="52" xfId="0" applyFont="1" applyBorder="1" applyAlignment="1">
      <alignment horizontal="left" vertical="center" wrapText="1"/>
    </xf>
    <xf numFmtId="0" fontId="2" fillId="0" borderId="54" xfId="0" applyFont="1" applyBorder="1" applyAlignment="1">
      <alignment horizontal="left"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wrapText="1"/>
    </xf>
    <xf numFmtId="0" fontId="2" fillId="0" borderId="43" xfId="0" applyFont="1" applyBorder="1" applyAlignment="1">
      <alignment horizontal="left" vertical="center" wrapText="1"/>
    </xf>
    <xf numFmtId="0" fontId="2" fillId="0" borderId="6" xfId="0" applyFont="1" applyBorder="1" applyAlignment="1">
      <alignment horizontal="center" vertical="center" wrapText="1"/>
    </xf>
    <xf numFmtId="0" fontId="2" fillId="0" borderId="1" xfId="0" applyFont="1" applyBorder="1"/>
    <xf numFmtId="0" fontId="2" fillId="0" borderId="2" xfId="0" applyFont="1" applyBorder="1" applyAlignment="1">
      <alignment horizontal="center"/>
    </xf>
    <xf numFmtId="0" fontId="3" fillId="3"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2" fillId="5" borderId="0" xfId="0" applyFont="1" applyFill="1"/>
    <xf numFmtId="0" fontId="3" fillId="0" borderId="1" xfId="0" applyFont="1" applyBorder="1" applyAlignment="1">
      <alignment horizontal="right" vertical="center" textRotation="90"/>
    </xf>
    <xf numFmtId="0" fontId="2" fillId="0" borderId="0" xfId="0" applyFont="1" applyAlignment="1">
      <alignment horizontal="center" vertical="center" wrapText="1"/>
    </xf>
    <xf numFmtId="0" fontId="3" fillId="0" borderId="0" xfId="0" applyFont="1" applyAlignment="1">
      <alignment horizontal="center"/>
    </xf>
    <xf numFmtId="0" fontId="3" fillId="6" borderId="3" xfId="0" applyFont="1" applyFill="1" applyBorder="1" applyAlignment="1">
      <alignment horizontal="center" vertical="center"/>
    </xf>
    <xf numFmtId="0" fontId="3" fillId="6" borderId="12" xfId="0" applyFont="1" applyFill="1" applyBorder="1" applyAlignment="1">
      <alignment horizontal="center" vertical="center"/>
    </xf>
    <xf numFmtId="0" fontId="2" fillId="6" borderId="3" xfId="0" applyFont="1" applyFill="1" applyBorder="1" applyAlignment="1">
      <alignment horizontal="center"/>
    </xf>
    <xf numFmtId="0" fontId="2" fillId="7" borderId="3" xfId="0" applyFont="1" applyFill="1" applyBorder="1" applyAlignment="1">
      <alignment horizontal="center" vertical="center"/>
    </xf>
    <xf numFmtId="0" fontId="2" fillId="8" borderId="3" xfId="0" applyFont="1" applyFill="1" applyBorder="1" applyAlignment="1">
      <alignment horizontal="center" vertical="center"/>
    </xf>
    <xf numFmtId="0" fontId="2" fillId="9" borderId="3" xfId="0" applyFont="1" applyFill="1" applyBorder="1" applyAlignment="1">
      <alignment horizontal="center" vertical="center"/>
    </xf>
    <xf numFmtId="0" fontId="2" fillId="10" borderId="3" xfId="0" applyFont="1" applyFill="1" applyBorder="1" applyAlignment="1">
      <alignment horizontal="center" vertical="center"/>
    </xf>
    <xf numFmtId="0" fontId="3" fillId="6" borderId="3" xfId="0" applyFont="1" applyFill="1" applyBorder="1" applyAlignment="1">
      <alignment vertical="center"/>
    </xf>
    <xf numFmtId="0" fontId="2" fillId="0" borderId="0" xfId="0" applyFont="1" applyAlignment="1">
      <alignment horizontal="center"/>
    </xf>
    <xf numFmtId="0" fontId="2" fillId="0" borderId="0" xfId="0" applyFont="1" applyAlignment="1">
      <alignment horizontal="justify" vertical="center"/>
    </xf>
    <xf numFmtId="0" fontId="8" fillId="0" borderId="3" xfId="0" applyFont="1" applyBorder="1" applyAlignment="1">
      <alignment horizontal="center" vertical="center" wrapText="1"/>
    </xf>
    <xf numFmtId="0" fontId="2" fillId="0" borderId="0" xfId="0" applyFont="1" applyAlignment="1">
      <alignment wrapText="1"/>
    </xf>
    <xf numFmtId="0" fontId="2" fillId="0" borderId="29" xfId="0" applyFont="1" applyBorder="1" applyAlignment="1">
      <alignment horizontal="center" vertical="center" wrapText="1"/>
    </xf>
    <xf numFmtId="0" fontId="2" fillId="0" borderId="1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9" xfId="0" applyFont="1" applyBorder="1" applyAlignment="1">
      <alignment horizontal="center" vertical="center" wrapText="1"/>
    </xf>
    <xf numFmtId="0" fontId="3" fillId="0" borderId="0" xfId="0" applyFont="1" applyAlignment="1">
      <alignment horizontal="justify" vertical="center"/>
    </xf>
    <xf numFmtId="0" fontId="2" fillId="0" borderId="6" xfId="0" applyFont="1" applyBorder="1" applyAlignment="1">
      <alignment vertical="center"/>
    </xf>
    <xf numFmtId="0" fontId="2" fillId="0" borderId="7" xfId="0" applyFont="1" applyBorder="1" applyAlignment="1">
      <alignment horizontal="justify" vertical="center"/>
    </xf>
    <xf numFmtId="0" fontId="2" fillId="0" borderId="46" xfId="0" applyFont="1" applyBorder="1" applyAlignment="1">
      <alignment horizontal="center" vertical="center" wrapText="1"/>
    </xf>
    <xf numFmtId="0" fontId="2" fillId="0" borderId="0" xfId="0" applyFont="1" applyAlignment="1">
      <alignment horizontal="justify" vertical="center" wrapText="1"/>
    </xf>
    <xf numFmtId="0" fontId="2" fillId="0" borderId="25" xfId="0" applyFont="1" applyBorder="1"/>
    <xf numFmtId="0" fontId="2" fillId="0" borderId="25" xfId="0" applyFont="1" applyBorder="1" applyAlignment="1">
      <alignment horizontal="center"/>
    </xf>
    <xf numFmtId="0" fontId="2" fillId="0" borderId="2" xfId="0" applyFont="1" applyBorder="1" applyAlignment="1">
      <alignment horizontal="center" vertical="center" wrapText="1"/>
    </xf>
    <xf numFmtId="0" fontId="7" fillId="4" borderId="13"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4" xfId="0" applyFont="1" applyFill="1" applyBorder="1" applyAlignment="1">
      <alignment horizontal="center" vertical="center" textRotation="90" wrapText="1"/>
    </xf>
    <xf numFmtId="0" fontId="7" fillId="4" borderId="15" xfId="0" applyFont="1" applyFill="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textRotation="90" wrapText="1"/>
    </xf>
    <xf numFmtId="9" fontId="2" fillId="0" borderId="17" xfId="0" applyNumberFormat="1" applyFont="1" applyBorder="1" applyAlignment="1">
      <alignment horizontal="center" vertical="center" textRotation="90" wrapText="1"/>
    </xf>
    <xf numFmtId="0" fontId="2" fillId="0" borderId="20"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8" xfId="0" applyFont="1" applyBorder="1" applyAlignment="1">
      <alignment horizontal="center" vertical="center" textRotation="90" wrapText="1"/>
    </xf>
    <xf numFmtId="0" fontId="2" fillId="0" borderId="49" xfId="0" applyFont="1" applyBorder="1" applyAlignment="1">
      <alignment horizontal="center" vertical="center" wrapText="1"/>
    </xf>
    <xf numFmtId="0" fontId="2" fillId="0" borderId="3"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horizontal="center" vertical="center" textRotation="90"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0" borderId="0" xfId="0" applyFont="1"/>
    <xf numFmtId="0" fontId="2" fillId="0" borderId="0" xfId="0" applyFont="1" applyAlignment="1">
      <alignment horizontal="left" vertical="center" wrapText="1"/>
    </xf>
    <xf numFmtId="0" fontId="3" fillId="0" borderId="18" xfId="0" applyFont="1" applyBorder="1" applyAlignment="1">
      <alignment horizontal="left" vertical="top" wrapText="1"/>
    </xf>
    <xf numFmtId="0" fontId="3" fillId="0" borderId="3" xfId="0" applyFont="1" applyBorder="1" applyAlignment="1">
      <alignment horizontal="left" vertical="top" wrapText="1"/>
    </xf>
    <xf numFmtId="0" fontId="3" fillId="0" borderId="9" xfId="0" applyFont="1" applyBorder="1" applyAlignment="1">
      <alignment horizontal="left" vertical="top" wrapText="1"/>
    </xf>
    <xf numFmtId="0" fontId="3" fillId="0" borderId="19" xfId="0" applyFont="1" applyBorder="1" applyAlignment="1">
      <alignment horizontal="left" vertical="top" wrapText="1"/>
    </xf>
    <xf numFmtId="0" fontId="3" fillId="0" borderId="6" xfId="0" applyFont="1" applyBorder="1" applyAlignment="1">
      <alignment horizontal="left" vertical="top" wrapText="1"/>
    </xf>
    <xf numFmtId="0" fontId="3" fillId="0" borderId="21" xfId="0" applyFont="1" applyBorder="1" applyAlignment="1">
      <alignment horizontal="left" vertical="top" wrapText="1"/>
    </xf>
    <xf numFmtId="0" fontId="2" fillId="0" borderId="3"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0" fillId="0" borderId="18" xfId="0" applyFont="1" applyBorder="1" applyAlignment="1">
      <alignment horizontal="left" vertical="top" wrapText="1"/>
    </xf>
    <xf numFmtId="0" fontId="2" fillId="0" borderId="3" xfId="0" applyFont="1" applyBorder="1" applyAlignment="1">
      <alignment horizontal="left" vertical="top" wrapText="1"/>
    </xf>
    <xf numFmtId="0" fontId="2" fillId="0" borderId="9" xfId="0" applyFont="1" applyBorder="1" applyAlignment="1">
      <alignment horizontal="left" vertical="top" wrapText="1"/>
    </xf>
    <xf numFmtId="0" fontId="11" fillId="0" borderId="18" xfId="0" applyFont="1" applyBorder="1" applyAlignment="1">
      <alignment horizontal="left" vertical="top" wrapText="1"/>
    </xf>
    <xf numFmtId="0" fontId="2" fillId="0" borderId="27" xfId="0" applyFont="1" applyBorder="1" applyAlignment="1">
      <alignment horizontal="left" vertical="center" wrapText="1"/>
    </xf>
    <xf numFmtId="0" fontId="2" fillId="0" borderId="12" xfId="0" applyFont="1" applyBorder="1" applyAlignment="1">
      <alignment horizontal="left" vertical="center" wrapText="1"/>
    </xf>
    <xf numFmtId="0" fontId="2" fillId="0" borderId="28" xfId="0" applyFont="1" applyBorder="1" applyAlignment="1">
      <alignment horizontal="left" vertical="center" wrapText="1"/>
    </xf>
    <xf numFmtId="0" fontId="5" fillId="0" borderId="18" xfId="0" applyFont="1" applyBorder="1" applyAlignment="1">
      <alignment horizontal="left" vertical="top" wrapText="1"/>
    </xf>
    <xf numFmtId="0" fontId="5" fillId="0" borderId="3" xfId="0" applyFont="1" applyBorder="1" applyAlignment="1">
      <alignment horizontal="left" vertical="top" wrapText="1"/>
    </xf>
    <xf numFmtId="0" fontId="5" fillId="0" borderId="9" xfId="0" applyFont="1" applyBorder="1" applyAlignment="1">
      <alignment horizontal="left" vertical="top" wrapText="1"/>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45" xfId="0" applyFont="1" applyBorder="1" applyAlignment="1">
      <alignment horizontal="center" vertical="center"/>
    </xf>
    <xf numFmtId="0" fontId="3" fillId="0" borderId="0" xfId="0" applyFont="1" applyAlignment="1">
      <alignment horizontal="center" vertical="center"/>
    </xf>
    <xf numFmtId="0" fontId="3" fillId="0" borderId="44" xfId="0" applyFont="1" applyBorder="1" applyAlignment="1">
      <alignment horizontal="center" vertical="center"/>
    </xf>
    <xf numFmtId="0" fontId="3" fillId="0" borderId="40" xfId="0" applyFont="1" applyBorder="1" applyAlignment="1">
      <alignment horizontal="center" vertical="center"/>
    </xf>
    <xf numFmtId="0" fontId="3" fillId="0" borderId="33" xfId="0" applyFont="1" applyBorder="1" applyAlignment="1">
      <alignment horizontal="center" vertical="center"/>
    </xf>
    <xf numFmtId="0" fontId="3" fillId="0" borderId="41" xfId="0" applyFont="1" applyBorder="1" applyAlignment="1">
      <alignment horizontal="center" vertical="center"/>
    </xf>
    <xf numFmtId="0" fontId="2" fillId="0" borderId="29" xfId="0" applyFont="1" applyBorder="1" applyAlignment="1">
      <alignment horizontal="left" vertical="center" wrapText="1"/>
    </xf>
    <xf numFmtId="0" fontId="2" fillId="0" borderId="46" xfId="0" applyFont="1" applyBorder="1" applyAlignment="1">
      <alignment horizontal="left" vertical="center" wrapText="1"/>
    </xf>
    <xf numFmtId="0" fontId="2" fillId="0" borderId="18" xfId="0" applyFont="1" applyBorder="1" applyAlignment="1">
      <alignment horizontal="center" vertical="center"/>
    </xf>
    <xf numFmtId="0" fontId="2" fillId="0" borderId="3" xfId="0" applyFont="1" applyBorder="1" applyAlignment="1">
      <alignment horizontal="center" vertical="center"/>
    </xf>
    <xf numFmtId="0" fontId="3" fillId="2" borderId="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0" xfId="0" applyFont="1" applyBorder="1" applyAlignment="1">
      <alignment horizontal="center" vertical="center" wrapText="1"/>
    </xf>
    <xf numFmtId="0" fontId="3" fillId="2" borderId="18" xfId="0" applyFont="1" applyFill="1" applyBorder="1" applyAlignment="1">
      <alignment horizontal="center" vertical="center" wrapText="1"/>
    </xf>
    <xf numFmtId="0" fontId="2" fillId="0" borderId="18"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3" xfId="0" applyFont="1" applyBorder="1" applyAlignment="1">
      <alignment horizontal="left" vertical="center" wrapText="1"/>
    </xf>
    <xf numFmtId="0" fontId="3" fillId="0" borderId="29" xfId="0" applyFont="1" applyBorder="1" applyAlignment="1">
      <alignment horizontal="left" vertical="center" wrapText="1"/>
    </xf>
    <xf numFmtId="0" fontId="4" fillId="0" borderId="18" xfId="0" applyFont="1" applyBorder="1" applyAlignment="1">
      <alignment horizontal="left" vertical="center" wrapText="1"/>
    </xf>
    <xf numFmtId="0" fontId="4" fillId="0" borderId="3" xfId="0" applyFont="1" applyBorder="1" applyAlignment="1">
      <alignment horizontal="left" vertical="center" wrapText="1"/>
    </xf>
    <xf numFmtId="0" fontId="4" fillId="0" borderId="9" xfId="0" applyFont="1" applyBorder="1" applyAlignment="1">
      <alignment horizontal="left" vertical="center" wrapText="1"/>
    </xf>
    <xf numFmtId="0" fontId="2" fillId="0" borderId="19" xfId="0" applyFont="1" applyBorder="1" applyAlignment="1">
      <alignment horizontal="center" vertical="center"/>
    </xf>
    <xf numFmtId="0" fontId="2" fillId="0" borderId="6" xfId="0" applyFont="1" applyBorder="1" applyAlignment="1">
      <alignment horizontal="center" vertical="center"/>
    </xf>
    <xf numFmtId="0" fontId="2" fillId="0" borderId="53"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56"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1" xfId="0" applyFont="1" applyBorder="1" applyAlignment="1">
      <alignment horizontal="center" vertical="center" wrapText="1"/>
    </xf>
    <xf numFmtId="0" fontId="3" fillId="6" borderId="3" xfId="0" applyFont="1" applyFill="1" applyBorder="1" applyAlignment="1">
      <alignment horizontal="center" vertical="center" wrapText="1"/>
    </xf>
    <xf numFmtId="0" fontId="3" fillId="0" borderId="33" xfId="0" applyFont="1" applyBorder="1" applyAlignment="1">
      <alignment horizontal="center"/>
    </xf>
    <xf numFmtId="0" fontId="3" fillId="0" borderId="0" xfId="0" applyFont="1" applyAlignment="1">
      <alignment horizontal="center"/>
    </xf>
    <xf numFmtId="0" fontId="3" fillId="6" borderId="9" xfId="0" applyFont="1" applyFill="1" applyBorder="1" applyAlignment="1">
      <alignment horizontal="center" vertical="center" wrapText="1"/>
    </xf>
    <xf numFmtId="0" fontId="2" fillId="6" borderId="3" xfId="0" applyFont="1" applyFill="1" applyBorder="1" applyAlignment="1">
      <alignment horizontal="center"/>
    </xf>
    <xf numFmtId="0" fontId="2" fillId="6" borderId="9" xfId="0" applyFont="1" applyFill="1" applyBorder="1" applyAlignment="1">
      <alignment horizontal="center"/>
    </xf>
    <xf numFmtId="0" fontId="2" fillId="0" borderId="9" xfId="0" applyFont="1" applyBorder="1" applyAlignment="1">
      <alignment horizontal="center" vertical="center" wrapText="1"/>
    </xf>
    <xf numFmtId="0" fontId="3" fillId="2" borderId="33" xfId="0" applyFont="1" applyFill="1" applyBorder="1" applyAlignment="1">
      <alignment horizontal="center"/>
    </xf>
    <xf numFmtId="0" fontId="2" fillId="10" borderId="3" xfId="0" applyFont="1" applyFill="1" applyBorder="1" applyAlignment="1">
      <alignment horizontal="center" vertical="center"/>
    </xf>
    <xf numFmtId="0" fontId="3" fillId="6" borderId="3" xfId="0" applyFont="1" applyFill="1" applyBorder="1" applyAlignment="1">
      <alignment horizontal="center" vertical="center"/>
    </xf>
    <xf numFmtId="0" fontId="2" fillId="9" borderId="3" xfId="0" applyFont="1" applyFill="1" applyBorder="1" applyAlignment="1">
      <alignment horizontal="center" vertical="center"/>
    </xf>
    <xf numFmtId="0" fontId="2" fillId="9" borderId="9" xfId="0" applyFont="1" applyFill="1" applyBorder="1" applyAlignment="1">
      <alignment horizontal="center" vertical="center"/>
    </xf>
    <xf numFmtId="0" fontId="2" fillId="9" borderId="4" xfId="0" applyFont="1" applyFill="1" applyBorder="1" applyAlignment="1">
      <alignment horizontal="center" vertical="center"/>
    </xf>
    <xf numFmtId="0" fontId="2" fillId="9" borderId="10" xfId="0" applyFont="1" applyFill="1" applyBorder="1" applyAlignment="1">
      <alignment horizontal="center" vertical="center"/>
    </xf>
    <xf numFmtId="0" fontId="2" fillId="10" borderId="9" xfId="0" applyFont="1" applyFill="1" applyBorder="1" applyAlignment="1">
      <alignment horizontal="center" vertical="center"/>
    </xf>
    <xf numFmtId="0" fontId="3" fillId="0" borderId="34" xfId="0" applyFont="1" applyBorder="1" applyAlignment="1">
      <alignment horizontal="right" vertical="center" textRotation="90"/>
    </xf>
    <xf numFmtId="0" fontId="3" fillId="6" borderId="4"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0" borderId="44" xfId="0" applyFont="1" applyBorder="1" applyAlignment="1">
      <alignment horizontal="right" vertical="center" textRotation="90"/>
    </xf>
    <xf numFmtId="0" fontId="2" fillId="8" borderId="3" xfId="0" applyFont="1" applyFill="1" applyBorder="1" applyAlignment="1">
      <alignment horizontal="center" vertical="center"/>
    </xf>
    <xf numFmtId="0" fontId="3" fillId="0" borderId="30" xfId="0" applyFont="1" applyBorder="1" applyAlignment="1">
      <alignment horizontal="left" vertical="top" wrapText="1" readingOrder="1"/>
    </xf>
    <xf numFmtId="0" fontId="3" fillId="0" borderId="31" xfId="0" applyFont="1" applyBorder="1" applyAlignment="1">
      <alignment horizontal="left" vertical="top" wrapText="1" readingOrder="1"/>
    </xf>
    <xf numFmtId="0" fontId="3" fillId="0" borderId="32" xfId="0" applyFont="1" applyBorder="1" applyAlignment="1">
      <alignment horizontal="left" vertical="top" wrapText="1" readingOrder="1"/>
    </xf>
    <xf numFmtId="0" fontId="6" fillId="0" borderId="1" xfId="0" applyFont="1" applyBorder="1" applyAlignment="1">
      <alignment horizontal="left" vertical="center" wrapText="1"/>
    </xf>
    <xf numFmtId="0" fontId="6" fillId="0" borderId="0" xfId="0" applyFont="1" applyAlignment="1">
      <alignment horizontal="left" vertical="center" wrapText="1"/>
    </xf>
    <xf numFmtId="0" fontId="6" fillId="0" borderId="2" xfId="0" applyFont="1" applyBorder="1" applyAlignment="1">
      <alignment horizontal="left"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2" fillId="0" borderId="37" xfId="0" applyFont="1" applyBorder="1" applyAlignment="1">
      <alignment horizontal="left" vertical="center" wrapText="1"/>
    </xf>
    <xf numFmtId="0" fontId="2" fillId="0" borderId="39" xfId="0" applyFont="1" applyBorder="1" applyAlignment="1">
      <alignment horizontal="left" vertical="center" wrapText="1"/>
    </xf>
    <xf numFmtId="0" fontId="2" fillId="0" borderId="45" xfId="0" applyFont="1" applyBorder="1" applyAlignment="1">
      <alignment horizontal="left" vertical="center" wrapText="1"/>
    </xf>
    <xf numFmtId="0" fontId="2" fillId="0" borderId="44" xfId="0" applyFont="1" applyBorder="1" applyAlignment="1">
      <alignment horizontal="left" vertical="center" wrapText="1"/>
    </xf>
    <xf numFmtId="0" fontId="2" fillId="0" borderId="40" xfId="0" applyFont="1" applyBorder="1" applyAlignment="1">
      <alignment horizontal="left" vertical="center" wrapText="1"/>
    </xf>
    <xf numFmtId="0" fontId="2" fillId="0" borderId="41" xfId="0" applyFont="1" applyBorder="1" applyAlignment="1">
      <alignment horizontal="left" vertical="center" wrapText="1"/>
    </xf>
    <xf numFmtId="0" fontId="7" fillId="4" borderId="48" xfId="0" applyFont="1" applyFill="1" applyBorder="1" applyAlignment="1">
      <alignment horizontal="center" vertical="center" wrapText="1"/>
    </xf>
    <xf numFmtId="0" fontId="3" fillId="0" borderId="35" xfId="0" applyFont="1" applyBorder="1" applyAlignment="1">
      <alignment horizontal="center" vertical="center"/>
    </xf>
    <xf numFmtId="0" fontId="7" fillId="4" borderId="30"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2" fillId="0" borderId="50" xfId="0" applyFont="1" applyBorder="1" applyAlignment="1">
      <alignment horizontal="center" vertical="center"/>
    </xf>
    <xf numFmtId="0" fontId="2" fillId="0" borderId="50"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4" xfId="0" applyFont="1" applyBorder="1" applyAlignment="1">
      <alignment horizontal="justify" vertical="center" wrapText="1"/>
    </xf>
    <xf numFmtId="0" fontId="2" fillId="0" borderId="11" xfId="0" applyFont="1" applyBorder="1" applyAlignment="1">
      <alignment horizontal="justify" vertical="center" wrapText="1"/>
    </xf>
    <xf numFmtId="0" fontId="2" fillId="10" borderId="4" xfId="0" applyFont="1" applyFill="1" applyBorder="1" applyAlignment="1">
      <alignment horizontal="center" vertical="center"/>
    </xf>
    <xf numFmtId="0" fontId="2" fillId="10" borderId="11"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11" xfId="0" applyFont="1" applyFill="1" applyBorder="1" applyAlignment="1">
      <alignment horizontal="center" vertical="center"/>
    </xf>
    <xf numFmtId="0" fontId="2" fillId="8" borderId="4" xfId="0" applyFont="1" applyFill="1" applyBorder="1" applyAlignment="1">
      <alignment horizontal="center" vertical="center"/>
    </xf>
    <xf numFmtId="0" fontId="2" fillId="8" borderId="11" xfId="0" applyFont="1" applyFill="1" applyBorder="1" applyAlignment="1">
      <alignment horizontal="center" vertical="center"/>
    </xf>
    <xf numFmtId="0" fontId="2" fillId="6" borderId="4" xfId="0" applyFont="1" applyFill="1" applyBorder="1" applyAlignment="1">
      <alignment horizontal="center"/>
    </xf>
    <xf numFmtId="0" fontId="2" fillId="6" borderId="26" xfId="0" applyFont="1" applyFill="1" applyBorder="1" applyAlignment="1">
      <alignment horizontal="center"/>
    </xf>
    <xf numFmtId="0" fontId="2" fillId="6" borderId="11" xfId="0" applyFont="1" applyFill="1" applyBorder="1" applyAlignment="1">
      <alignment horizontal="center"/>
    </xf>
    <xf numFmtId="0" fontId="2" fillId="7" borderId="26" xfId="0" applyFont="1" applyFill="1" applyBorder="1" applyAlignment="1">
      <alignment horizontal="center" vertical="center"/>
    </xf>
    <xf numFmtId="0" fontId="2" fillId="7" borderId="4" xfId="0" applyFont="1" applyFill="1" applyBorder="1" applyAlignment="1">
      <alignment horizontal="justify" vertical="center"/>
    </xf>
    <xf numFmtId="0" fontId="2" fillId="7" borderId="11" xfId="0" applyFont="1" applyFill="1" applyBorder="1" applyAlignment="1">
      <alignment horizontal="justify" vertical="center"/>
    </xf>
    <xf numFmtId="0" fontId="2" fillId="9" borderId="11" xfId="0" applyFont="1" applyFill="1" applyBorder="1" applyAlignment="1">
      <alignment horizontal="center" vertical="center"/>
    </xf>
    <xf numFmtId="0" fontId="3" fillId="6" borderId="4" xfId="0" applyFont="1" applyFill="1" applyBorder="1" applyAlignment="1">
      <alignment horizontal="center" vertical="center"/>
    </xf>
    <xf numFmtId="0" fontId="3" fillId="6" borderId="26" xfId="0" applyFont="1" applyFill="1" applyBorder="1" applyAlignment="1">
      <alignment horizontal="center" vertical="center"/>
    </xf>
    <xf numFmtId="0" fontId="3" fillId="6" borderId="11" xfId="0" applyFont="1" applyFill="1" applyBorder="1" applyAlignment="1">
      <alignment horizontal="center" vertical="center"/>
    </xf>
    <xf numFmtId="0" fontId="2" fillId="7" borderId="42" xfId="0" applyFont="1" applyFill="1" applyBorder="1" applyAlignment="1">
      <alignment horizontal="center" vertical="center"/>
    </xf>
    <xf numFmtId="0" fontId="2" fillId="7" borderId="43" xfId="0" applyFont="1" applyFill="1" applyBorder="1" applyAlignment="1">
      <alignment horizontal="center" vertical="center"/>
    </xf>
    <xf numFmtId="0" fontId="3" fillId="6" borderId="26" xfId="0" applyFont="1" applyFill="1" applyBorder="1" applyAlignment="1">
      <alignment horizontal="center" vertical="center" wrapText="1"/>
    </xf>
    <xf numFmtId="0" fontId="2" fillId="8" borderId="26" xfId="0" applyFont="1" applyFill="1" applyBorder="1" applyAlignment="1">
      <alignment horizontal="center" vertical="center"/>
    </xf>
    <xf numFmtId="0" fontId="3" fillId="6" borderId="37" xfId="0" applyFont="1" applyFill="1" applyBorder="1" applyAlignment="1">
      <alignment horizontal="center" vertical="center" wrapText="1"/>
    </xf>
    <xf numFmtId="0" fontId="3" fillId="6" borderId="38" xfId="0" applyFont="1" applyFill="1" applyBorder="1" applyAlignment="1">
      <alignment horizontal="center" vertical="center" wrapText="1"/>
    </xf>
    <xf numFmtId="0" fontId="3" fillId="6" borderId="39" xfId="0" applyFont="1" applyFill="1" applyBorder="1" applyAlignment="1">
      <alignment horizontal="center" vertical="center" wrapText="1"/>
    </xf>
    <xf numFmtId="0" fontId="3" fillId="6" borderId="40" xfId="0" applyFont="1" applyFill="1" applyBorder="1" applyAlignment="1">
      <alignment horizontal="center" vertical="center" wrapText="1"/>
    </xf>
    <xf numFmtId="0" fontId="3" fillId="6" borderId="33" xfId="0" applyFont="1" applyFill="1" applyBorder="1" applyAlignment="1">
      <alignment horizontal="center" vertical="center" wrapText="1"/>
    </xf>
    <xf numFmtId="0" fontId="3" fillId="6" borderId="41"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2" fillId="9" borderId="26" xfId="0" applyFont="1" applyFill="1" applyBorder="1" applyAlignment="1">
      <alignment horizontal="center" vertical="center"/>
    </xf>
    <xf numFmtId="0" fontId="2" fillId="9" borderId="4" xfId="0" applyFont="1" applyFill="1" applyBorder="1" applyAlignment="1">
      <alignment horizontal="justify" vertical="center"/>
    </xf>
    <xf numFmtId="0" fontId="2" fillId="9" borderId="11" xfId="0" applyFont="1" applyFill="1" applyBorder="1" applyAlignment="1">
      <alignment horizontal="justify" vertical="center"/>
    </xf>
    <xf numFmtId="0" fontId="2" fillId="8" borderId="4" xfId="0" applyFont="1" applyFill="1" applyBorder="1" applyAlignment="1">
      <alignment horizontal="justify" vertical="center"/>
    </xf>
    <xf numFmtId="0" fontId="2" fillId="8" borderId="11" xfId="0" applyFont="1" applyFill="1" applyBorder="1" applyAlignment="1">
      <alignment horizontal="justify" vertical="center"/>
    </xf>
    <xf numFmtId="0" fontId="3" fillId="6" borderId="4" xfId="0" applyFont="1" applyFill="1" applyBorder="1" applyAlignment="1">
      <alignment horizontal="justify" vertical="center"/>
    </xf>
    <xf numFmtId="0" fontId="3" fillId="6" borderId="11" xfId="0" applyFont="1" applyFill="1" applyBorder="1" applyAlignment="1">
      <alignment horizontal="justify" vertical="center"/>
    </xf>
    <xf numFmtId="0" fontId="2" fillId="6" borderId="4" xfId="0" applyFont="1" applyFill="1" applyBorder="1" applyAlignment="1">
      <alignment horizontal="justify" vertical="center"/>
    </xf>
    <xf numFmtId="0" fontId="2" fillId="6" borderId="11" xfId="0" applyFont="1" applyFill="1" applyBorder="1" applyAlignment="1">
      <alignment horizontal="justify" vertical="center"/>
    </xf>
    <xf numFmtId="0" fontId="4"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xf numFmtId="0" fontId="4" fillId="0" borderId="0" xfId="0" applyFont="1"/>
    <xf numFmtId="0" fontId="3" fillId="2" borderId="30" xfId="0" applyFont="1" applyFill="1" applyBorder="1" applyAlignment="1">
      <alignment horizontal="left" vertical="top" wrapText="1" readingOrder="1"/>
    </xf>
    <xf numFmtId="0" fontId="3" fillId="2" borderId="31" xfId="0" applyFont="1" applyFill="1" applyBorder="1" applyAlignment="1">
      <alignment horizontal="left" vertical="top" wrapText="1" readingOrder="1"/>
    </xf>
    <xf numFmtId="0" fontId="3" fillId="2" borderId="32" xfId="0" applyFont="1" applyFill="1" applyBorder="1" applyAlignment="1">
      <alignment horizontal="left" vertical="top" wrapText="1" readingOrder="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0" borderId="3" xfId="0" applyFont="1" applyBorder="1" applyAlignment="1">
      <alignment horizontal="justify" vertical="center" wrapText="1"/>
    </xf>
    <xf numFmtId="0" fontId="7" fillId="4" borderId="48" xfId="0" applyFont="1" applyFill="1" applyBorder="1" applyAlignment="1">
      <alignment horizontal="justify" vertical="center" wrapText="1"/>
    </xf>
    <xf numFmtId="0" fontId="2" fillId="0" borderId="39" xfId="0" applyFont="1" applyBorder="1" applyAlignment="1">
      <alignment horizontal="left" vertical="center"/>
    </xf>
    <xf numFmtId="0" fontId="2" fillId="0" borderId="45" xfId="0" applyFont="1" applyBorder="1" applyAlignment="1">
      <alignment horizontal="left" vertical="center"/>
    </xf>
    <xf numFmtId="0" fontId="2" fillId="0" borderId="44" xfId="0" applyFont="1" applyBorder="1" applyAlignment="1">
      <alignment horizontal="left" vertical="center"/>
    </xf>
    <xf numFmtId="0" fontId="2" fillId="0" borderId="40" xfId="0" applyFont="1" applyBorder="1" applyAlignment="1">
      <alignment horizontal="left" vertical="center"/>
    </xf>
    <xf numFmtId="0" fontId="2" fillId="0" borderId="41" xfId="0" applyFont="1" applyBorder="1" applyAlignment="1">
      <alignment horizontal="left" vertical="center"/>
    </xf>
    <xf numFmtId="0" fontId="2" fillId="7" borderId="3" xfId="0" applyFont="1" applyFill="1" applyBorder="1" applyAlignment="1">
      <alignment horizontal="center" vertical="center"/>
    </xf>
    <xf numFmtId="0" fontId="3" fillId="0" borderId="3" xfId="0" applyFont="1" applyBorder="1" applyAlignment="1">
      <alignment vertical="center"/>
    </xf>
    <xf numFmtId="0" fontId="3" fillId="0" borderId="3" xfId="0" applyFont="1" applyBorder="1" applyAlignment="1">
      <alignment horizontal="center" vertical="center"/>
    </xf>
    <xf numFmtId="0" fontId="3" fillId="0" borderId="1" xfId="0" applyFont="1" applyBorder="1" applyAlignment="1">
      <alignment horizontal="center" vertical="top" wrapText="1"/>
    </xf>
    <xf numFmtId="0" fontId="3" fillId="0" borderId="0" xfId="0" applyFont="1" applyAlignment="1">
      <alignment horizontal="center" vertical="top" wrapText="1"/>
    </xf>
    <xf numFmtId="0" fontId="13" fillId="0" borderId="22" xfId="0" applyFont="1" applyBorder="1" applyAlignment="1">
      <alignment horizontal="left" vertical="top" wrapText="1"/>
    </xf>
    <xf numFmtId="0" fontId="13" fillId="0" borderId="23" xfId="0" applyFont="1" applyBorder="1" applyAlignment="1">
      <alignment horizontal="left" vertical="top" wrapText="1"/>
    </xf>
    <xf numFmtId="0" fontId="13" fillId="0" borderId="24" xfId="0" applyFont="1" applyBorder="1" applyAlignment="1">
      <alignment horizontal="left" vertical="top" wrapText="1"/>
    </xf>
    <xf numFmtId="0" fontId="3" fillId="2" borderId="0" xfId="0" applyFont="1" applyFill="1" applyAlignment="1">
      <alignment horizontal="center"/>
    </xf>
    <xf numFmtId="0" fontId="2" fillId="0" borderId="3" xfId="0" applyFont="1" applyFill="1" applyBorder="1" applyAlignment="1">
      <alignment horizontal="left"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593647</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566966</xdr:colOff>
      <xdr:row>1</xdr:row>
      <xdr:rowOff>27212</xdr:rowOff>
    </xdr:from>
    <xdr:to>
      <xdr:col>1</xdr:col>
      <xdr:colOff>1941286</xdr:colOff>
      <xdr:row>3</xdr:row>
      <xdr:rowOff>154214</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323" y="208641"/>
          <a:ext cx="1374320" cy="4898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cer\AppData\Local\Packages\5319275A.WhatsAppDesktop_cv1g1gvanyjgm\LocalState\sessions\E35D77ABC46E268A598B08721D07D5BD78C26CB5\transfers\2026-24\5.%20Matriz%20de%20riesgo%202297.xlsx" TargetMode="External"/><Relationship Id="rId1" Type="http://schemas.openxmlformats.org/officeDocument/2006/relationships/externalLinkPath" Target="file:///C:\Users\Acer\AppData\Local\Packages\5319275A.WhatsAppDesktop_cv1g1gvanyjgm\LocalState\sessions\E35D77ABC46E268A598B08721D07D5BD78C26CB5\transfers\2026-24\5.%20Matriz%20de%20riesgo%20229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TEXTO"/>
      <sheetName val="IDENTIFICACION Y ANALISIS"/>
      <sheetName val="EVALUACION"/>
      <sheetName val="EVALUACION CON CONTROLES"/>
      <sheetName val="ASIGNACION Y TRATAMIENTO"/>
    </sheetNames>
    <sheetDataSet>
      <sheetData sheetId="0" refreshError="1"/>
      <sheetData sheetId="1" refreshError="1"/>
      <sheetData sheetId="2" refreshError="1">
        <row r="21">
          <cell r="C21" t="str">
            <v>Inadecuado manejo administrativo del proceso contractual</v>
          </cell>
        </row>
        <row r="22">
          <cell r="J22">
            <v>3</v>
          </cell>
        </row>
        <row r="27">
          <cell r="J27">
            <v>4</v>
          </cell>
        </row>
        <row r="29">
          <cell r="J29">
            <v>3</v>
          </cell>
        </row>
        <row r="30">
          <cell r="J30">
            <v>3</v>
          </cell>
        </row>
        <row r="31">
          <cell r="J31">
            <v>4</v>
          </cell>
        </row>
        <row r="32">
          <cell r="J32">
            <v>4</v>
          </cell>
        </row>
        <row r="39">
          <cell r="J39">
            <v>3</v>
          </cell>
        </row>
      </sheetData>
      <sheetData sheetId="3" refreshError="1">
        <row r="29">
          <cell r="C29" t="str">
            <v>Fluctuaciones del valor de la moneda</v>
          </cell>
          <cell r="G29" t="str">
            <v>(1)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ell>
          <cell r="J29">
            <v>3</v>
          </cell>
          <cell r="M29" t="str">
            <v>SI</v>
          </cell>
          <cell r="N29" t="str">
            <v xml:space="preserve"> El apoyo a la supervisión y profesional designado por el contratista </v>
          </cell>
          <cell r="O29" t="str">
            <v>Durante la
ejecución del contrato</v>
          </cell>
          <cell r="P29" t="str">
            <v>Antes de la
terminación del plazo contractual</v>
          </cell>
          <cell r="Q29" t="str">
            <v>Revisión documental de la evidencia establecida en el tratamiento/control</v>
          </cell>
          <cell r="R29" t="str">
            <v>Mensualmente</v>
          </cell>
        </row>
        <row r="30">
          <cell r="G30" t="str">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ell>
          <cell r="J30">
            <v>4</v>
          </cell>
          <cell r="M30" t="str">
            <v>SI</v>
          </cell>
          <cell r="N30" t="str">
            <v xml:space="preserve">El apoyo a la supervisión y profesional designado por el contratist </v>
          </cell>
          <cell r="O30" t="str">
            <v>Durante la ejecución del contrato</v>
          </cell>
          <cell r="P30" t="str">
            <v>Antes de la terminación del plazo contractual</v>
          </cell>
          <cell r="Q30" t="str">
            <v>Revisión documental de la evidencia establecida en el tratamiento/control</v>
          </cell>
          <cell r="R30" t="str">
            <v>Mensualmente</v>
          </cell>
        </row>
        <row r="31">
          <cell r="G31" t="str">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ell>
          <cell r="J31">
            <v>4</v>
          </cell>
          <cell r="M31" t="str">
            <v>SI</v>
          </cell>
          <cell r="N31" t="str">
            <v xml:space="preserve">El apoyo a la supervisión y profesional designado por el contratist </v>
          </cell>
          <cell r="O31" t="str">
            <v>Durante la ejecución del contrato</v>
          </cell>
          <cell r="P31" t="str">
            <v>Antes de la terminación del plazo contractual</v>
          </cell>
          <cell r="Q31" t="str">
            <v>Revisión documental de la evidencia establecida en el tratamiento/control</v>
          </cell>
          <cell r="R31" t="str">
            <v>Mensualmente</v>
          </cell>
        </row>
        <row r="32">
          <cell r="G32" t="str">
            <v>(1)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ell>
          <cell r="J32">
            <v>3</v>
          </cell>
          <cell r="M32" t="str">
            <v>NO</v>
          </cell>
          <cell r="N32" t="str">
            <v xml:space="preserve">El apoyo a la supervisión y profesional designado por el contratist </v>
          </cell>
          <cell r="O32" t="str">
            <v>Durante la ejecución del contrato</v>
          </cell>
          <cell r="P32" t="str">
            <v>Antes de la terminación del plazo contractual</v>
          </cell>
          <cell r="Q32" t="str">
            <v>Revisión documental de la evidencia establecida en el tratamiento/control</v>
          </cell>
          <cell r="R32" t="str">
            <v>Mensualmente</v>
          </cell>
        </row>
        <row r="33">
          <cell r="G33" t="str">
            <v>(1)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v>
          </cell>
          <cell r="J33">
            <v>4</v>
          </cell>
          <cell r="M33" t="str">
            <v>SI</v>
          </cell>
          <cell r="N33" t="str">
            <v>El apoyo a la supervisión y profesional designado por el contratista</v>
          </cell>
          <cell r="O33" t="str">
            <v>Durante la ejecución del contrato</v>
          </cell>
          <cell r="P33" t="str">
            <v>Cierre o liquidación del contrato</v>
          </cell>
          <cell r="Q33" t="str">
            <v>Revisión documental de la evidencia establecida en el tratamiento/control</v>
          </cell>
          <cell r="R33" t="str">
            <v>Mensualmente</v>
          </cell>
        </row>
        <row r="34">
          <cell r="G34" t="str">
            <v>(1)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ell>
          <cell r="J34">
            <v>3</v>
          </cell>
          <cell r="M34" t="str">
            <v>SI</v>
          </cell>
          <cell r="N34" t="str">
            <v>El apoyo a la supervisión y profesional designado por el contratista</v>
          </cell>
          <cell r="O34" t="str">
            <v>Durante la ejecución del contrato</v>
          </cell>
          <cell r="P34" t="str">
            <v>Cierre o liquidación del contrato</v>
          </cell>
          <cell r="Q34" t="str">
            <v>Revisión documental de la evidencia establecida en el tratamiento/control</v>
          </cell>
          <cell r="R34" t="str">
            <v>Mensualmente</v>
          </cell>
        </row>
        <row r="35">
          <cell r="G35" t="str">
            <v>(1)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v>
          </cell>
          <cell r="J35">
            <v>4</v>
          </cell>
          <cell r="M35" t="str">
            <v>SI</v>
          </cell>
          <cell r="N35" t="str">
            <v>El apoyo a la supervisión y profesional designado por el contratista</v>
          </cell>
          <cell r="O35" t="str">
            <v>Durante la ejecución del contrato</v>
          </cell>
          <cell r="P35" t="str">
            <v>Cierre o liquidación del contrato</v>
          </cell>
          <cell r="Q35" t="str">
            <v>Revisión documental de la evidencia establecida en el tratamiento/control</v>
          </cell>
          <cell r="R35" t="str">
            <v>Mensualmente</v>
          </cell>
        </row>
        <row r="36">
          <cell r="G36" t="str">
            <v>(1)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v>
          </cell>
          <cell r="J36">
            <v>3</v>
          </cell>
          <cell r="M36" t="str">
            <v>SI</v>
          </cell>
          <cell r="N36" t="str">
            <v>El apoyo a la supervisión y profesional designado por el contratista</v>
          </cell>
          <cell r="O36" t="str">
            <v>Durante la ejecución del contrato</v>
          </cell>
          <cell r="P36" t="str">
            <v>Cierre o liquidación del contrato</v>
          </cell>
          <cell r="Q36" t="str">
            <v>Revisión documental de la evidencia establecida en el tratamiento/control</v>
          </cell>
          <cell r="R36" t="str">
            <v>Mensualmente</v>
          </cell>
        </row>
        <row r="37">
          <cell r="G37" t="str">
            <v>(1)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v>
          </cell>
          <cell r="J37">
            <v>5</v>
          </cell>
          <cell r="M37" t="str">
            <v>SI</v>
          </cell>
          <cell r="N37" t="str">
            <v>El apoyo a la supervisión y profesional designado por el contratista</v>
          </cell>
          <cell r="O37" t="str">
            <v>Durante la ejecución del contrato</v>
          </cell>
          <cell r="P37" t="str">
            <v>Cierre o liquidación del contrato</v>
          </cell>
          <cell r="Q37" t="str">
            <v>Revisión documental de la evidencia establecida en el tratamiento/control</v>
          </cell>
          <cell r="R37" t="str">
            <v>Mensualmente</v>
          </cell>
        </row>
        <row r="38">
          <cell r="G38" t="str">
            <v>(1)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ell>
          <cell r="J38">
            <v>3</v>
          </cell>
          <cell r="M38" t="str">
            <v>SI</v>
          </cell>
          <cell r="N38" t="str">
            <v>El apoyo a la supervisión y profesional designado por el contratista</v>
          </cell>
          <cell r="O38" t="str">
            <v>Durante la ejecución del contrato</v>
          </cell>
          <cell r="P38" t="str">
            <v>Cierre o liquidación del contrato</v>
          </cell>
          <cell r="Q38" t="str">
            <v>Revisión documental de la evidencia establecida en el tratamiento/control</v>
          </cell>
          <cell r="R38" t="str">
            <v>Mensualmente</v>
          </cell>
        </row>
        <row r="39">
          <cell r="G39" t="str">
            <v>(1)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ell>
          <cell r="J39">
            <v>3</v>
          </cell>
          <cell r="M39" t="str">
            <v>SI</v>
          </cell>
          <cell r="N39" t="str">
            <v>El apoyo a la supervisión y profesional designado por el contratista</v>
          </cell>
          <cell r="O39" t="str">
            <v>Durante la ejecución del contrato</v>
          </cell>
          <cell r="P39" t="str">
            <v>Cierre o liquidación del contrato</v>
          </cell>
          <cell r="Q39" t="str">
            <v>Revisión documental de la evidencia establecida en el tratamiento/control</v>
          </cell>
          <cell r="R39" t="str">
            <v>Mensualmente</v>
          </cell>
        </row>
        <row r="40">
          <cell r="G40" t="str">
            <v>(1)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v>
          </cell>
          <cell r="J40">
            <v>3</v>
          </cell>
          <cell r="M40" t="str">
            <v>NO</v>
          </cell>
          <cell r="N40" t="str">
            <v>El apoyo a la supervisión y profesional designado por el contratista</v>
          </cell>
          <cell r="O40" t="str">
            <v>Durante la ejecución del contrato</v>
          </cell>
          <cell r="P40" t="str">
            <v>Cierre o liquidación del contrato</v>
          </cell>
          <cell r="Q40" t="str">
            <v>Revisión documental de la evidencia establecida en el tratamiento/control</v>
          </cell>
          <cell r="R40" t="str">
            <v>Mensualmente</v>
          </cell>
        </row>
        <row r="41">
          <cell r="G41" t="str">
            <v>(1)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ell>
          <cell r="J41">
            <v>4</v>
          </cell>
          <cell r="M41" t="str">
            <v>SI</v>
          </cell>
          <cell r="N41" t="str">
            <v>El apoyo a la supervisión y profesional designado por el contratista</v>
          </cell>
          <cell r="O41" t="str">
            <v>Durante la ejecución del contrato</v>
          </cell>
          <cell r="P41" t="str">
            <v>Cierre o liquidación del contrato</v>
          </cell>
          <cell r="Q41" t="str">
            <v>Revisión documental de la evidencia establecida en el tratamiento/control</v>
          </cell>
          <cell r="R41" t="str">
            <v>Mensualmente</v>
          </cell>
        </row>
        <row r="42">
          <cell r="G42" t="str">
            <v>(1)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v>
          </cell>
          <cell r="J42">
            <v>4</v>
          </cell>
          <cell r="M42" t="str">
            <v>SI</v>
          </cell>
          <cell r="N42" t="str">
            <v>El apoyo a la supervisión y profesional designado por el contratista</v>
          </cell>
          <cell r="O42" t="str">
            <v>Durante la ejecución del contrato</v>
          </cell>
          <cell r="P42" t="str">
            <v>Cierre o liquidación del contrato</v>
          </cell>
          <cell r="Q42" t="str">
            <v>Revisión documental de la evidencia establecida en el tratamiento/control</v>
          </cell>
          <cell r="R42" t="str">
            <v>A más tardar 10 días después del inicio del contrato, establecerán un cronograma de trabajo y le realizarán un seguimiento mensual a su cumplimiento</v>
          </cell>
        </row>
        <row r="43">
          <cell r="G43" t="str">
            <v>(1) El apoyo a la supervisión y profesional designado por el contratista, (2) 10 días antes de cada evento (3) realizarán una revisión de los bienes y servicios que se van a utilizar en el evento, y el apoyo a la supervisión deberá aprobarlos, si es necesario deberá solicitar muestras y registros fotográficos. En caso de que en el evento no se presenten los bienes y servicios acordados, el apoyo a la supervisión podrá solicitar la repetición del evento. En caso de que el contratista se niegue, se le informará al supervisor (Alcalde Local) para que tome las medidas pertinentes. (4 )Como evidencia de la ejecución del control quedará el formato GDI-GPD-F029 Formato evidencia de reunión, registro fotográfico, fílmico y comunicaciones realizadas.</v>
          </cell>
          <cell r="J43">
            <v>5</v>
          </cell>
          <cell r="M43" t="str">
            <v>NO</v>
          </cell>
          <cell r="N43" t="str">
            <v>El apoyo a la supervisión y profesional designado por el contratista</v>
          </cell>
          <cell r="O43" t="str">
            <v>Durante la ejecución del contrato</v>
          </cell>
          <cell r="P43" t="str">
            <v>Cierre o liquidación del contrato</v>
          </cell>
          <cell r="Q43" t="str">
            <v>Revisión documental de la evidencia establecida en el tratamiento/control</v>
          </cell>
          <cell r="R43" t="str">
            <v>10 días antes de cada evento</v>
          </cell>
        </row>
        <row r="44">
          <cell r="G44" t="str">
            <v>El apoyo a la supervisión y profesional designado por el contratista, 10 días antes de cada evento realizarán una revisión de los los permisos necesarios para desarrollar el evento, en caso de que los permisos no estén listos salvo alguna excepcionalidad, se deberá reprogramar el evento. Como evidencia de la ejecución del control quedará el formato GDI-GPD-F029 Formato evidencia de reunión y comunicaciones realizadas.</v>
          </cell>
          <cell r="J44">
            <v>3</v>
          </cell>
          <cell r="M44" t="str">
            <v>SI</v>
          </cell>
          <cell r="N44" t="str">
            <v>El apoyo a la supervisión y profesional designado por el contratista</v>
          </cell>
          <cell r="O44" t="str">
            <v>Durante la ejecución del contrato</v>
          </cell>
          <cell r="P44" t="str">
            <v>Cierre o liquidación del contrato</v>
          </cell>
          <cell r="Q44" t="str">
            <v>Revisión documental de la evidencia establecida en el tratamiento/control</v>
          </cell>
          <cell r="R44" t="str">
            <v>10 días antes de cada evento</v>
          </cell>
        </row>
        <row r="45">
          <cell r="G45" t="str">
            <v>(1)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v>
          </cell>
          <cell r="J45">
            <v>4</v>
          </cell>
          <cell r="M45" t="str">
            <v>SI</v>
          </cell>
          <cell r="N45" t="str">
            <v>El apoyo a la supervisión y profesional designado por el contratista</v>
          </cell>
          <cell r="O45" t="str">
            <v>Durante la ejecución del contrato</v>
          </cell>
          <cell r="P45" t="str">
            <v>Cierre o liquidación del contrato</v>
          </cell>
          <cell r="Q45" t="str">
            <v>Revisión documental de la evidencia establecida en el tratamiento/control</v>
          </cell>
          <cell r="R45" t="str">
            <v>Mensualmente</v>
          </cell>
        </row>
        <row r="46">
          <cell r="G46" t="str">
            <v>(1) El apoyo a la supervisión y profesional designado por el contratista, (2) 5 días antes de cada evento (3) realizarán una revisión de las condiciones climáticas y en caso de que estas no sean favorables para el desarrolo del evento,se deberán tomar medidas como por ejemplo la instalación de carpas o se deberá reprogramar el evento. (4) Como evidencia de la ejecución del control quedará el formato GDI-GPD-F029 Formato evidencia de reunión y comunicaciones realizadas.</v>
          </cell>
          <cell r="J46">
            <v>4</v>
          </cell>
          <cell r="M46" t="str">
            <v>SI</v>
          </cell>
          <cell r="N46" t="str">
            <v>El apoyo a la supervisión y profesional designado por el contratista</v>
          </cell>
          <cell r="O46" t="str">
            <v>Durante la ejecución del contrato</v>
          </cell>
          <cell r="P46" t="str">
            <v>Cierre o liquidación del contrato</v>
          </cell>
          <cell r="Q46" t="str">
            <v>Revisión documental de la evidencia establecida en el tratamiento/control</v>
          </cell>
          <cell r="R46" t="str">
            <v xml:space="preserve"> 5 días antes de cada evento </v>
          </cell>
        </row>
        <row r="47">
          <cell r="G47" t="str">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ell>
          <cell r="J47">
            <v>2</v>
          </cell>
          <cell r="M47" t="str">
            <v>SI</v>
          </cell>
          <cell r="N47" t="str">
            <v>El apoyo a la supervisión y profesional designado por el contratista</v>
          </cell>
          <cell r="O47" t="str">
            <v>Durante la ejecución del contrato</v>
          </cell>
          <cell r="P47" t="str">
            <v>Cierre o liquidación del contrato</v>
          </cell>
          <cell r="Q47" t="str">
            <v>Revisión documental de la evidencia establecida en el tratamiento/control</v>
          </cell>
          <cell r="R47" t="str">
            <v xml:space="preserve">10 días antes de cada recorrido  </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74" zoomScaleNormal="74" zoomScalePageLayoutView="40" workbookViewId="0">
      <selection activeCell="B2" sqref="B2:B4"/>
    </sheetView>
  </sheetViews>
  <sheetFormatPr baseColWidth="10" defaultColWidth="11.453125" defaultRowHeight="14.5" x14ac:dyDescent="0.35"/>
  <cols>
    <col min="1" max="1" width="2.7265625" style="17" customWidth="1"/>
    <col min="2" max="2" width="42" style="17" customWidth="1"/>
    <col min="3" max="3" width="71.453125" style="17" customWidth="1"/>
    <col min="4" max="4" width="36.7265625" style="17" customWidth="1"/>
    <col min="5" max="5" width="28.54296875" style="17" customWidth="1"/>
    <col min="6" max="6" width="35.81640625" style="17" customWidth="1"/>
    <col min="7" max="7" width="2.7265625" style="17" customWidth="1"/>
    <col min="8" max="16384" width="11.453125" style="17"/>
  </cols>
  <sheetData>
    <row r="1" spans="2:6" ht="14.25" customHeight="1" x14ac:dyDescent="0.35"/>
    <row r="2" spans="2:6" ht="84" customHeight="1" x14ac:dyDescent="0.35">
      <c r="B2" s="103"/>
      <c r="C2" s="117" t="s">
        <v>0</v>
      </c>
      <c r="D2" s="118"/>
      <c r="E2" s="119"/>
      <c r="F2" s="126" t="s">
        <v>1</v>
      </c>
    </row>
    <row r="3" spans="2:6" ht="42.75" customHeight="1" x14ac:dyDescent="0.35">
      <c r="B3" s="103"/>
      <c r="C3" s="120"/>
      <c r="D3" s="121"/>
      <c r="E3" s="122"/>
      <c r="F3" s="127"/>
    </row>
    <row r="4" spans="2:6" ht="41.25" customHeight="1" x14ac:dyDescent="0.35">
      <c r="B4" s="103"/>
      <c r="C4" s="123"/>
      <c r="D4" s="124"/>
      <c r="E4" s="125"/>
      <c r="F4" s="112"/>
    </row>
    <row r="5" spans="2:6" ht="37.5" customHeight="1" thickBot="1" x14ac:dyDescent="0.4">
      <c r="C5" s="18"/>
      <c r="D5" s="18"/>
      <c r="E5" s="18"/>
      <c r="F5" s="18"/>
    </row>
    <row r="6" spans="2:6" ht="21" customHeight="1" thickBot="1" x14ac:dyDescent="0.4">
      <c r="B6" s="104" t="s">
        <v>2</v>
      </c>
      <c r="C6" s="105"/>
      <c r="D6" s="105"/>
      <c r="E6" s="105"/>
      <c r="F6" s="106"/>
    </row>
    <row r="7" spans="2:6" ht="78.75" customHeight="1" x14ac:dyDescent="0.35">
      <c r="B7" s="111" t="s">
        <v>380</v>
      </c>
      <c r="C7" s="112"/>
      <c r="D7" s="112"/>
      <c r="E7" s="112"/>
      <c r="F7" s="113"/>
    </row>
    <row r="8" spans="2:6" ht="54.5" customHeight="1" x14ac:dyDescent="0.35">
      <c r="B8" s="107" t="s">
        <v>378</v>
      </c>
      <c r="C8" s="108"/>
      <c r="D8" s="108"/>
      <c r="E8" s="108"/>
      <c r="F8" s="109"/>
    </row>
    <row r="9" spans="2:6" ht="25.5" customHeight="1" x14ac:dyDescent="0.35">
      <c r="B9" s="110" t="s">
        <v>381</v>
      </c>
      <c r="C9" s="98"/>
      <c r="D9" s="98"/>
      <c r="E9" s="98"/>
      <c r="F9" s="99"/>
    </row>
    <row r="10" spans="2:6" x14ac:dyDescent="0.35">
      <c r="B10" s="97" t="s">
        <v>382</v>
      </c>
      <c r="C10" s="98"/>
      <c r="D10" s="98"/>
      <c r="E10" s="98"/>
      <c r="F10" s="99"/>
    </row>
    <row r="11" spans="2:6" ht="39" customHeight="1" x14ac:dyDescent="0.35">
      <c r="B11" s="97" t="s">
        <v>383</v>
      </c>
      <c r="C11" s="98"/>
      <c r="D11" s="98"/>
      <c r="E11" s="98"/>
      <c r="F11" s="99"/>
    </row>
    <row r="12" spans="2:6" ht="34.5" customHeight="1" x14ac:dyDescent="0.35">
      <c r="B12" s="114" t="s">
        <v>384</v>
      </c>
      <c r="C12" s="115"/>
      <c r="D12" s="115"/>
      <c r="E12" s="115"/>
      <c r="F12" s="116"/>
    </row>
    <row r="13" spans="2:6" ht="27" customHeight="1" x14ac:dyDescent="0.35">
      <c r="B13" s="110" t="s">
        <v>385</v>
      </c>
      <c r="C13" s="98"/>
      <c r="D13" s="98"/>
      <c r="E13" s="98"/>
      <c r="F13" s="99"/>
    </row>
    <row r="14" spans="2:6" ht="26.25" customHeight="1" x14ac:dyDescent="0.35">
      <c r="B14" s="97" t="s">
        <v>386</v>
      </c>
      <c r="C14" s="98"/>
      <c r="D14" s="98"/>
      <c r="E14" s="98"/>
      <c r="F14" s="99"/>
    </row>
    <row r="15" spans="2:6" ht="22.5" customHeight="1" x14ac:dyDescent="0.35">
      <c r="B15" s="97" t="s">
        <v>387</v>
      </c>
      <c r="C15" s="98"/>
      <c r="D15" s="98"/>
      <c r="E15" s="98"/>
      <c r="F15" s="99"/>
    </row>
    <row r="16" spans="2:6" ht="33" customHeight="1" x14ac:dyDescent="0.35">
      <c r="B16" s="97" t="s">
        <v>388</v>
      </c>
      <c r="C16" s="98"/>
      <c r="D16" s="98"/>
      <c r="E16" s="98"/>
      <c r="F16" s="99"/>
    </row>
    <row r="17" spans="2:6" x14ac:dyDescent="0.35">
      <c r="B17" s="97" t="s">
        <v>389</v>
      </c>
      <c r="C17" s="98"/>
      <c r="D17" s="98"/>
      <c r="E17" s="98"/>
      <c r="F17" s="99"/>
    </row>
    <row r="18" spans="2:6" ht="226.9" customHeight="1" x14ac:dyDescent="0.35">
      <c r="B18" s="97" t="s">
        <v>390</v>
      </c>
      <c r="C18" s="98"/>
      <c r="D18" s="98"/>
      <c r="E18" s="98"/>
      <c r="F18" s="99"/>
    </row>
    <row r="19" spans="2:6" x14ac:dyDescent="0.35">
      <c r="B19" s="100" t="s">
        <v>391</v>
      </c>
      <c r="C19" s="101"/>
      <c r="D19" s="101"/>
      <c r="E19" s="101"/>
      <c r="F19" s="102"/>
    </row>
    <row r="20" spans="2:6" ht="14.25" customHeight="1" x14ac:dyDescent="0.35">
      <c r="B20" s="65"/>
    </row>
    <row r="22" spans="2:6" ht="17.25" customHeight="1" x14ac:dyDescent="0.35">
      <c r="B22" s="96"/>
      <c r="C22" s="96"/>
      <c r="D22" s="96"/>
      <c r="E22" s="96"/>
      <c r="F22" s="96"/>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topLeftCell="A2" zoomScale="60" zoomScaleNormal="60" zoomScalePageLayoutView="85" workbookViewId="0">
      <selection activeCell="F65" sqref="F65:F68"/>
    </sheetView>
  </sheetViews>
  <sheetFormatPr baseColWidth="10" defaultColWidth="11.453125" defaultRowHeight="14.5" x14ac:dyDescent="0.35"/>
  <cols>
    <col min="1" max="1" width="5.26953125" style="17" customWidth="1"/>
    <col min="2" max="2" width="57.81640625" style="17" customWidth="1"/>
    <col min="3" max="3" width="65.1796875" style="17" customWidth="1"/>
    <col min="4" max="4" width="20" style="17" customWidth="1"/>
    <col min="5" max="5" width="23.453125" style="17" customWidth="1"/>
    <col min="6" max="6" width="22.54296875" style="17" customWidth="1"/>
    <col min="7" max="16384" width="11.453125" style="17"/>
  </cols>
  <sheetData>
    <row r="2" spans="2:6" ht="78" customHeight="1" x14ac:dyDescent="0.35">
      <c r="B2" s="103"/>
      <c r="C2" s="117" t="s">
        <v>3</v>
      </c>
      <c r="D2" s="118"/>
      <c r="E2" s="119"/>
      <c r="F2" s="126" t="s">
        <v>1</v>
      </c>
    </row>
    <row r="3" spans="2:6" ht="51" customHeight="1" x14ac:dyDescent="0.35">
      <c r="B3" s="103"/>
      <c r="C3" s="120"/>
      <c r="D3" s="121"/>
      <c r="E3" s="122"/>
      <c r="F3" s="127"/>
    </row>
    <row r="4" spans="2:6" ht="54" customHeight="1" x14ac:dyDescent="0.35">
      <c r="B4" s="103"/>
      <c r="C4" s="123"/>
      <c r="D4" s="124"/>
      <c r="E4" s="125"/>
      <c r="F4" s="112"/>
    </row>
    <row r="5" spans="2:6" ht="24.75" customHeight="1" thickBot="1" x14ac:dyDescent="0.4">
      <c r="C5" s="18"/>
      <c r="D5" s="18"/>
      <c r="E5" s="18"/>
      <c r="F5" s="18"/>
    </row>
    <row r="6" spans="2:6" ht="18" customHeight="1" x14ac:dyDescent="0.35">
      <c r="B6" s="138" t="s">
        <v>4</v>
      </c>
      <c r="C6" s="139"/>
      <c r="D6" s="139"/>
      <c r="E6" s="139"/>
      <c r="F6" s="140"/>
    </row>
    <row r="7" spans="2:6" ht="42.75" customHeight="1" x14ac:dyDescent="0.35">
      <c r="B7" s="141" t="s">
        <v>379</v>
      </c>
      <c r="C7" s="141"/>
      <c r="D7" s="141"/>
      <c r="E7" s="141"/>
      <c r="F7" s="141"/>
    </row>
    <row r="8" spans="2:6" ht="63" customHeight="1" x14ac:dyDescent="0.35">
      <c r="B8" s="141"/>
      <c r="C8" s="141"/>
      <c r="D8" s="141"/>
      <c r="E8" s="141"/>
      <c r="F8" s="141"/>
    </row>
    <row r="9" spans="2:6" ht="37.5" customHeight="1" x14ac:dyDescent="0.35">
      <c r="B9" s="141"/>
      <c r="C9" s="141"/>
      <c r="D9" s="141"/>
      <c r="E9" s="141"/>
      <c r="F9" s="141"/>
    </row>
    <row r="10" spans="2:6" ht="43.5" customHeight="1" x14ac:dyDescent="0.35">
      <c r="B10" s="141"/>
      <c r="C10" s="141"/>
      <c r="D10" s="141"/>
      <c r="E10" s="141"/>
      <c r="F10" s="141"/>
    </row>
    <row r="11" spans="2:6" ht="58.5" customHeight="1" x14ac:dyDescent="0.35">
      <c r="B11" s="141"/>
      <c r="C11" s="141"/>
      <c r="D11" s="141"/>
      <c r="E11" s="141"/>
      <c r="F11" s="141"/>
    </row>
    <row r="12" spans="2:6" ht="46.5" customHeight="1" x14ac:dyDescent="0.35">
      <c r="B12" s="141"/>
      <c r="C12" s="141"/>
      <c r="D12" s="141"/>
      <c r="E12" s="141"/>
      <c r="F12" s="141"/>
    </row>
    <row r="13" spans="2:6" ht="47.25" customHeight="1" x14ac:dyDescent="0.35">
      <c r="B13" s="141"/>
      <c r="C13" s="141"/>
      <c r="D13" s="141"/>
      <c r="E13" s="141"/>
      <c r="F13" s="141"/>
    </row>
    <row r="14" spans="2:6" ht="44.5" customHeight="1" thickBot="1" x14ac:dyDescent="0.4">
      <c r="B14" s="142"/>
      <c r="C14" s="142"/>
      <c r="D14" s="142"/>
      <c r="E14" s="142"/>
      <c r="F14" s="142"/>
    </row>
    <row r="15" spans="2:6" ht="16.5" customHeight="1" x14ac:dyDescent="0.35">
      <c r="B15" s="132" t="s">
        <v>5</v>
      </c>
      <c r="C15" s="133"/>
      <c r="D15" s="133"/>
      <c r="E15" s="133"/>
      <c r="F15" s="134"/>
    </row>
    <row r="16" spans="2:6" ht="152.5" customHeight="1" x14ac:dyDescent="0.35">
      <c r="B16" s="143" t="s">
        <v>6</v>
      </c>
      <c r="C16" s="144"/>
      <c r="D16" s="144"/>
      <c r="E16" s="144"/>
      <c r="F16" s="145"/>
    </row>
    <row r="17" spans="2:6" ht="19.5" customHeight="1" x14ac:dyDescent="0.35">
      <c r="B17" s="135" t="s">
        <v>7</v>
      </c>
      <c r="C17" s="131"/>
      <c r="D17" s="131" t="s">
        <v>8</v>
      </c>
      <c r="E17" s="131" t="s">
        <v>9</v>
      </c>
      <c r="F17" s="130" t="s">
        <v>10</v>
      </c>
    </row>
    <row r="18" spans="2:6" ht="21" customHeight="1" x14ac:dyDescent="0.35">
      <c r="B18" s="135" t="s">
        <v>11</v>
      </c>
      <c r="C18" s="131"/>
      <c r="D18" s="131"/>
      <c r="E18" s="131"/>
      <c r="F18" s="130"/>
    </row>
    <row r="19" spans="2:6" x14ac:dyDescent="0.35">
      <c r="B19" s="136" t="s">
        <v>12</v>
      </c>
      <c r="C19" s="137"/>
      <c r="D19" s="19" t="s">
        <v>13</v>
      </c>
      <c r="E19" s="19" t="s">
        <v>14</v>
      </c>
      <c r="F19" s="20" t="s">
        <v>15</v>
      </c>
    </row>
    <row r="20" spans="2:6" x14ac:dyDescent="0.35">
      <c r="B20" s="136" t="s">
        <v>16</v>
      </c>
      <c r="C20" s="137"/>
      <c r="D20" s="19" t="s">
        <v>17</v>
      </c>
      <c r="E20" s="19" t="s">
        <v>14</v>
      </c>
      <c r="F20" s="20" t="s">
        <v>18</v>
      </c>
    </row>
    <row r="21" spans="2:6" x14ac:dyDescent="0.35">
      <c r="B21" s="136" t="s">
        <v>19</v>
      </c>
      <c r="C21" s="137"/>
      <c r="D21" s="19" t="s">
        <v>13</v>
      </c>
      <c r="E21" s="19" t="s">
        <v>14</v>
      </c>
      <c r="F21" s="20" t="s">
        <v>15</v>
      </c>
    </row>
    <row r="22" spans="2:6" x14ac:dyDescent="0.35">
      <c r="B22" s="136" t="s">
        <v>20</v>
      </c>
      <c r="C22" s="137"/>
      <c r="D22" s="19" t="s">
        <v>13</v>
      </c>
      <c r="E22" s="19" t="s">
        <v>14</v>
      </c>
      <c r="F22" s="20" t="s">
        <v>15</v>
      </c>
    </row>
    <row r="23" spans="2:6" x14ac:dyDescent="0.35">
      <c r="B23" s="136" t="s">
        <v>263</v>
      </c>
      <c r="C23" s="137"/>
      <c r="D23" s="19" t="s">
        <v>17</v>
      </c>
      <c r="E23" s="19" t="s">
        <v>14</v>
      </c>
      <c r="F23" s="20" t="s">
        <v>15</v>
      </c>
    </row>
    <row r="24" spans="2:6" x14ac:dyDescent="0.35">
      <c r="B24" s="136" t="s">
        <v>264</v>
      </c>
      <c r="C24" s="137"/>
      <c r="D24" s="19" t="s">
        <v>13</v>
      </c>
      <c r="E24" s="19" t="s">
        <v>14</v>
      </c>
      <c r="F24" s="20" t="s">
        <v>15</v>
      </c>
    </row>
    <row r="25" spans="2:6" ht="24" customHeight="1" x14ac:dyDescent="0.35">
      <c r="B25" s="135" t="s">
        <v>21</v>
      </c>
      <c r="C25" s="131"/>
      <c r="D25" s="19"/>
      <c r="E25" s="19"/>
      <c r="F25" s="20"/>
    </row>
    <row r="26" spans="2:6" x14ac:dyDescent="0.35">
      <c r="B26" s="128" t="s">
        <v>22</v>
      </c>
      <c r="C26" s="129"/>
      <c r="D26" s="19" t="s">
        <v>17</v>
      </c>
      <c r="E26" s="19" t="s">
        <v>23</v>
      </c>
      <c r="F26" s="20" t="s">
        <v>18</v>
      </c>
    </row>
    <row r="27" spans="2:6" x14ac:dyDescent="0.35">
      <c r="B27" s="128" t="s">
        <v>24</v>
      </c>
      <c r="C27" s="129"/>
      <c r="D27" s="19" t="s">
        <v>13</v>
      </c>
      <c r="E27" s="19" t="s">
        <v>23</v>
      </c>
      <c r="F27" s="20" t="s">
        <v>15</v>
      </c>
    </row>
    <row r="28" spans="2:6" x14ac:dyDescent="0.35">
      <c r="B28" s="128" t="s">
        <v>25</v>
      </c>
      <c r="C28" s="129"/>
      <c r="D28" s="19" t="s">
        <v>17</v>
      </c>
      <c r="E28" s="19" t="s">
        <v>23</v>
      </c>
      <c r="F28" s="20" t="s">
        <v>26</v>
      </c>
    </row>
    <row r="29" spans="2:6" x14ac:dyDescent="0.35">
      <c r="B29" s="128" t="s">
        <v>265</v>
      </c>
      <c r="C29" s="129"/>
      <c r="D29" s="19" t="s">
        <v>17</v>
      </c>
      <c r="E29" s="21" t="s">
        <v>14</v>
      </c>
      <c r="F29" s="20" t="s">
        <v>272</v>
      </c>
    </row>
    <row r="30" spans="2:6" x14ac:dyDescent="0.35">
      <c r="B30" s="128" t="s">
        <v>266</v>
      </c>
      <c r="C30" s="129"/>
      <c r="D30" s="19" t="s">
        <v>17</v>
      </c>
      <c r="E30" s="21" t="s">
        <v>14</v>
      </c>
      <c r="F30" s="20" t="s">
        <v>273</v>
      </c>
    </row>
    <row r="31" spans="2:6" x14ac:dyDescent="0.35">
      <c r="B31" s="128" t="s">
        <v>267</v>
      </c>
      <c r="C31" s="129"/>
      <c r="D31" s="19" t="s">
        <v>17</v>
      </c>
      <c r="E31" s="21" t="s">
        <v>14</v>
      </c>
      <c r="F31" s="20" t="s">
        <v>273</v>
      </c>
    </row>
    <row r="32" spans="2:6" x14ac:dyDescent="0.35">
      <c r="B32" s="128" t="s">
        <v>268</v>
      </c>
      <c r="C32" s="129"/>
      <c r="D32" s="19" t="s">
        <v>17</v>
      </c>
      <c r="E32" s="21" t="s">
        <v>14</v>
      </c>
      <c r="F32" s="20" t="s">
        <v>273</v>
      </c>
    </row>
    <row r="33" spans="2:6" x14ac:dyDescent="0.35">
      <c r="B33" s="128" t="s">
        <v>269</v>
      </c>
      <c r="C33" s="129"/>
      <c r="D33" s="19" t="s">
        <v>17</v>
      </c>
      <c r="E33" s="21" t="s">
        <v>14</v>
      </c>
      <c r="F33" s="20" t="s">
        <v>273</v>
      </c>
    </row>
    <row r="34" spans="2:6" x14ac:dyDescent="0.35">
      <c r="B34" s="128" t="s">
        <v>270</v>
      </c>
      <c r="C34" s="129"/>
      <c r="D34" s="19" t="s">
        <v>17</v>
      </c>
      <c r="E34" s="21" t="s">
        <v>23</v>
      </c>
      <c r="F34" s="20" t="s">
        <v>273</v>
      </c>
    </row>
    <row r="35" spans="2:6" x14ac:dyDescent="0.35">
      <c r="B35" s="128" t="s">
        <v>271</v>
      </c>
      <c r="C35" s="129"/>
      <c r="D35" s="19" t="s">
        <v>17</v>
      </c>
      <c r="E35" s="21" t="s">
        <v>23</v>
      </c>
      <c r="F35" s="20" t="s">
        <v>273</v>
      </c>
    </row>
    <row r="36" spans="2:6" ht="23.25" customHeight="1" x14ac:dyDescent="0.35">
      <c r="B36" s="135" t="s">
        <v>27</v>
      </c>
      <c r="C36" s="131"/>
      <c r="D36" s="19"/>
      <c r="E36" s="19"/>
      <c r="F36" s="20"/>
    </row>
    <row r="37" spans="2:6" x14ac:dyDescent="0.35">
      <c r="B37" s="128" t="s">
        <v>28</v>
      </c>
      <c r="C37" s="129"/>
      <c r="D37" s="19" t="s">
        <v>17</v>
      </c>
      <c r="E37" s="19" t="s">
        <v>14</v>
      </c>
      <c r="F37" s="20" t="s">
        <v>15</v>
      </c>
    </row>
    <row r="38" spans="2:6" x14ac:dyDescent="0.35">
      <c r="B38" s="128" t="s">
        <v>29</v>
      </c>
      <c r="C38" s="129"/>
      <c r="D38" s="19" t="s">
        <v>13</v>
      </c>
      <c r="E38" s="19" t="s">
        <v>23</v>
      </c>
      <c r="F38" s="20" t="s">
        <v>15</v>
      </c>
    </row>
    <row r="39" spans="2:6" x14ac:dyDescent="0.35">
      <c r="B39" s="128" t="s">
        <v>30</v>
      </c>
      <c r="C39" s="129"/>
      <c r="D39" s="19" t="s">
        <v>13</v>
      </c>
      <c r="E39" s="19" t="s">
        <v>14</v>
      </c>
      <c r="F39" s="20" t="s">
        <v>15</v>
      </c>
    </row>
    <row r="40" spans="2:6" x14ac:dyDescent="0.35">
      <c r="B40" s="128" t="s">
        <v>274</v>
      </c>
      <c r="C40" s="129"/>
      <c r="D40" s="19" t="s">
        <v>17</v>
      </c>
      <c r="E40" s="21" t="s">
        <v>23</v>
      </c>
      <c r="F40" s="20" t="s">
        <v>273</v>
      </c>
    </row>
    <row r="41" spans="2:6" ht="14.5" customHeight="1" x14ac:dyDescent="0.35">
      <c r="B41" s="128" t="s">
        <v>275</v>
      </c>
      <c r="C41" s="129"/>
      <c r="D41" s="22" t="s">
        <v>17</v>
      </c>
      <c r="E41" s="21" t="s">
        <v>14</v>
      </c>
      <c r="F41" s="20" t="s">
        <v>273</v>
      </c>
    </row>
    <row r="42" spans="2:6" x14ac:dyDescent="0.35">
      <c r="B42" s="128" t="s">
        <v>276</v>
      </c>
      <c r="C42" s="129"/>
      <c r="D42" s="19" t="s">
        <v>17</v>
      </c>
      <c r="E42" s="21" t="s">
        <v>14</v>
      </c>
      <c r="F42" s="20" t="s">
        <v>273</v>
      </c>
    </row>
    <row r="43" spans="2:6" x14ac:dyDescent="0.35">
      <c r="B43" s="128" t="s">
        <v>277</v>
      </c>
      <c r="C43" s="129"/>
      <c r="D43" s="19" t="s">
        <v>13</v>
      </c>
      <c r="E43" s="21" t="s">
        <v>23</v>
      </c>
      <c r="F43" s="20" t="s">
        <v>273</v>
      </c>
    </row>
    <row r="44" spans="2:6" ht="23.25" customHeight="1" x14ac:dyDescent="0.35">
      <c r="B44" s="135" t="s">
        <v>31</v>
      </c>
      <c r="C44" s="131"/>
      <c r="D44" s="19"/>
      <c r="E44" s="19"/>
      <c r="F44" s="20"/>
    </row>
    <row r="45" spans="2:6" x14ac:dyDescent="0.35">
      <c r="B45" s="128" t="s">
        <v>32</v>
      </c>
      <c r="C45" s="129"/>
      <c r="D45" s="19" t="s">
        <v>13</v>
      </c>
      <c r="E45" s="19" t="s">
        <v>23</v>
      </c>
      <c r="F45" s="20" t="s">
        <v>33</v>
      </c>
    </row>
    <row r="46" spans="2:6" x14ac:dyDescent="0.35">
      <c r="B46" s="128" t="s">
        <v>34</v>
      </c>
      <c r="C46" s="129"/>
      <c r="D46" s="19" t="s">
        <v>13</v>
      </c>
      <c r="E46" s="19" t="s">
        <v>23</v>
      </c>
      <c r="F46" s="20" t="s">
        <v>33</v>
      </c>
    </row>
    <row r="47" spans="2:6" x14ac:dyDescent="0.35">
      <c r="B47" s="128" t="s">
        <v>35</v>
      </c>
      <c r="C47" s="129"/>
      <c r="D47" s="19" t="s">
        <v>17</v>
      </c>
      <c r="E47" s="19" t="s">
        <v>14</v>
      </c>
      <c r="F47" s="20" t="s">
        <v>15</v>
      </c>
    </row>
    <row r="48" spans="2:6" x14ac:dyDescent="0.35">
      <c r="B48" s="128" t="s">
        <v>36</v>
      </c>
      <c r="C48" s="129"/>
      <c r="D48" s="19" t="s">
        <v>17</v>
      </c>
      <c r="E48" s="19" t="s">
        <v>23</v>
      </c>
      <c r="F48" s="20" t="s">
        <v>33</v>
      </c>
    </row>
    <row r="49" spans="2:6" x14ac:dyDescent="0.35">
      <c r="B49" s="128" t="s">
        <v>37</v>
      </c>
      <c r="C49" s="129"/>
      <c r="D49" s="19" t="s">
        <v>13</v>
      </c>
      <c r="E49" s="19" t="s">
        <v>14</v>
      </c>
      <c r="F49" s="20" t="s">
        <v>38</v>
      </c>
    </row>
    <row r="50" spans="2:6" x14ac:dyDescent="0.35">
      <c r="B50" s="128" t="s">
        <v>39</v>
      </c>
      <c r="C50" s="129"/>
      <c r="D50" s="19" t="s">
        <v>13</v>
      </c>
      <c r="E50" s="19" t="s">
        <v>14</v>
      </c>
      <c r="F50" s="20" t="s">
        <v>15</v>
      </c>
    </row>
    <row r="51" spans="2:6" x14ac:dyDescent="0.35">
      <c r="B51" s="128" t="s">
        <v>40</v>
      </c>
      <c r="C51" s="129"/>
      <c r="D51" s="19" t="s">
        <v>13</v>
      </c>
      <c r="E51" s="19" t="s">
        <v>14</v>
      </c>
      <c r="F51" s="20" t="s">
        <v>26</v>
      </c>
    </row>
    <row r="52" spans="2:6" x14ac:dyDescent="0.35">
      <c r="B52" s="128" t="s">
        <v>41</v>
      </c>
      <c r="C52" s="129"/>
      <c r="D52" s="19" t="s">
        <v>17</v>
      </c>
      <c r="E52" s="19" t="s">
        <v>14</v>
      </c>
      <c r="F52" s="20" t="s">
        <v>42</v>
      </c>
    </row>
    <row r="53" spans="2:6" x14ac:dyDescent="0.35">
      <c r="B53" s="128" t="s">
        <v>43</v>
      </c>
      <c r="C53" s="129"/>
      <c r="D53" s="19" t="s">
        <v>17</v>
      </c>
      <c r="E53" s="19" t="s">
        <v>14</v>
      </c>
      <c r="F53" s="20" t="s">
        <v>38</v>
      </c>
    </row>
    <row r="54" spans="2:6" x14ac:dyDescent="0.35">
      <c r="B54" s="128" t="s">
        <v>44</v>
      </c>
      <c r="C54" s="129"/>
      <c r="D54" s="19" t="s">
        <v>17</v>
      </c>
      <c r="E54" s="19" t="s">
        <v>23</v>
      </c>
      <c r="F54" s="20" t="s">
        <v>45</v>
      </c>
    </row>
    <row r="55" spans="2:6" x14ac:dyDescent="0.35">
      <c r="B55" s="128" t="s">
        <v>46</v>
      </c>
      <c r="C55" s="129"/>
      <c r="D55" s="19" t="s">
        <v>13</v>
      </c>
      <c r="E55" s="19" t="s">
        <v>23</v>
      </c>
      <c r="F55" s="20" t="s">
        <v>33</v>
      </c>
    </row>
    <row r="56" spans="2:6" x14ac:dyDescent="0.35">
      <c r="B56" s="128" t="s">
        <v>47</v>
      </c>
      <c r="C56" s="129"/>
      <c r="D56" s="19" t="s">
        <v>17</v>
      </c>
      <c r="E56" s="19" t="s">
        <v>23</v>
      </c>
      <c r="F56" s="20" t="s">
        <v>26</v>
      </c>
    </row>
    <row r="57" spans="2:6" x14ac:dyDescent="0.35">
      <c r="B57" s="128" t="s">
        <v>48</v>
      </c>
      <c r="C57" s="129"/>
      <c r="D57" s="19" t="s">
        <v>13</v>
      </c>
      <c r="E57" s="19" t="s">
        <v>14</v>
      </c>
      <c r="F57" s="20" t="s">
        <v>15</v>
      </c>
    </row>
    <row r="58" spans="2:6" x14ac:dyDescent="0.35">
      <c r="B58" s="128" t="s">
        <v>49</v>
      </c>
      <c r="C58" s="129"/>
      <c r="D58" s="19" t="s">
        <v>17</v>
      </c>
      <c r="E58" s="19" t="s">
        <v>23</v>
      </c>
      <c r="F58" s="20" t="s">
        <v>33</v>
      </c>
    </row>
    <row r="59" spans="2:6" x14ac:dyDescent="0.35">
      <c r="B59" s="128" t="s">
        <v>50</v>
      </c>
      <c r="C59" s="129"/>
      <c r="D59" s="19" t="s">
        <v>13</v>
      </c>
      <c r="E59" s="19" t="s">
        <v>14</v>
      </c>
      <c r="F59" s="20" t="s">
        <v>15</v>
      </c>
    </row>
    <row r="60" spans="2:6" x14ac:dyDescent="0.35">
      <c r="B60" s="128" t="s">
        <v>51</v>
      </c>
      <c r="C60" s="129"/>
      <c r="D60" s="19" t="s">
        <v>17</v>
      </c>
      <c r="E60" s="19" t="s">
        <v>23</v>
      </c>
      <c r="F60" s="20" t="s">
        <v>18</v>
      </c>
    </row>
    <row r="61" spans="2:6" x14ac:dyDescent="0.35">
      <c r="B61" s="128" t="s">
        <v>278</v>
      </c>
      <c r="C61" s="129"/>
      <c r="D61" s="1" t="s">
        <v>17</v>
      </c>
      <c r="E61" s="2" t="s">
        <v>23</v>
      </c>
      <c r="F61" s="3" t="s">
        <v>279</v>
      </c>
    </row>
    <row r="62" spans="2:6" x14ac:dyDescent="0.35">
      <c r="B62" s="128" t="s">
        <v>280</v>
      </c>
      <c r="C62" s="129"/>
      <c r="D62" s="1" t="s">
        <v>17</v>
      </c>
      <c r="E62" s="2" t="s">
        <v>23</v>
      </c>
      <c r="F62" s="3" t="s">
        <v>279</v>
      </c>
    </row>
    <row r="63" spans="2:6" x14ac:dyDescent="0.35">
      <c r="B63" s="128" t="s">
        <v>281</v>
      </c>
      <c r="C63" s="129"/>
      <c r="D63" s="1" t="s">
        <v>17</v>
      </c>
      <c r="E63" s="2" t="s">
        <v>23</v>
      </c>
      <c r="F63" s="3" t="s">
        <v>279</v>
      </c>
    </row>
    <row r="64" spans="2:6" x14ac:dyDescent="0.35">
      <c r="B64" s="128" t="s">
        <v>282</v>
      </c>
      <c r="C64" s="129"/>
      <c r="D64" s="1" t="s">
        <v>283</v>
      </c>
      <c r="E64" s="2" t="s">
        <v>23</v>
      </c>
      <c r="F64" s="3" t="s">
        <v>33</v>
      </c>
    </row>
    <row r="65" spans="2:6" x14ac:dyDescent="0.35">
      <c r="B65" s="128" t="s">
        <v>284</v>
      </c>
      <c r="C65" s="129"/>
      <c r="D65" s="1" t="s">
        <v>17</v>
      </c>
      <c r="E65" s="2" t="s">
        <v>23</v>
      </c>
      <c r="F65" s="3" t="s">
        <v>279</v>
      </c>
    </row>
    <row r="66" spans="2:6" x14ac:dyDescent="0.35">
      <c r="B66" s="128" t="s">
        <v>285</v>
      </c>
      <c r="C66" s="129"/>
      <c r="D66" s="1" t="s">
        <v>17</v>
      </c>
      <c r="E66" s="2" t="s">
        <v>23</v>
      </c>
      <c r="F66" s="3" t="s">
        <v>279</v>
      </c>
    </row>
    <row r="67" spans="2:6" x14ac:dyDescent="0.35">
      <c r="B67" s="128" t="s">
        <v>286</v>
      </c>
      <c r="C67" s="129"/>
      <c r="D67" s="1" t="s">
        <v>17</v>
      </c>
      <c r="E67" s="2" t="s">
        <v>23</v>
      </c>
      <c r="F67" s="3" t="s">
        <v>279</v>
      </c>
    </row>
    <row r="68" spans="2:6" x14ac:dyDescent="0.35">
      <c r="B68" s="128" t="s">
        <v>287</v>
      </c>
      <c r="C68" s="129"/>
      <c r="D68" s="1" t="s">
        <v>17</v>
      </c>
      <c r="E68" s="2" t="s">
        <v>14</v>
      </c>
      <c r="F68" s="3" t="s">
        <v>279</v>
      </c>
    </row>
    <row r="69" spans="2:6" x14ac:dyDescent="0.35">
      <c r="B69" s="128" t="s">
        <v>288</v>
      </c>
      <c r="C69" s="129"/>
      <c r="D69" s="1" t="s">
        <v>17</v>
      </c>
      <c r="E69" s="2" t="s">
        <v>23</v>
      </c>
      <c r="F69" s="3" t="s">
        <v>272</v>
      </c>
    </row>
    <row r="70" spans="2:6" x14ac:dyDescent="0.35">
      <c r="B70" s="128" t="s">
        <v>289</v>
      </c>
      <c r="C70" s="129"/>
      <c r="D70" s="1" t="s">
        <v>17</v>
      </c>
      <c r="E70" s="2" t="s">
        <v>23</v>
      </c>
      <c r="F70" s="3" t="s">
        <v>272</v>
      </c>
    </row>
    <row r="71" spans="2:6" x14ac:dyDescent="0.35">
      <c r="B71" s="128" t="s">
        <v>290</v>
      </c>
      <c r="C71" s="129"/>
      <c r="D71" s="1" t="s">
        <v>17</v>
      </c>
      <c r="E71" s="2" t="s">
        <v>23</v>
      </c>
      <c r="F71" s="3" t="s">
        <v>272</v>
      </c>
    </row>
    <row r="72" spans="2:6" x14ac:dyDescent="0.35">
      <c r="B72" s="128" t="s">
        <v>291</v>
      </c>
      <c r="C72" s="129"/>
      <c r="D72" s="1" t="s">
        <v>17</v>
      </c>
      <c r="E72" s="2" t="s">
        <v>23</v>
      </c>
      <c r="F72" s="3" t="s">
        <v>292</v>
      </c>
    </row>
    <row r="73" spans="2:6" x14ac:dyDescent="0.35">
      <c r="B73" s="128" t="s">
        <v>293</v>
      </c>
      <c r="C73" s="129"/>
      <c r="D73" s="1" t="s">
        <v>17</v>
      </c>
      <c r="E73" s="2" t="s">
        <v>23</v>
      </c>
      <c r="F73" s="4" t="s">
        <v>292</v>
      </c>
    </row>
    <row r="74" spans="2:6" x14ac:dyDescent="0.35">
      <c r="B74" s="128" t="s">
        <v>294</v>
      </c>
      <c r="C74" s="129"/>
      <c r="D74" s="1" t="s">
        <v>17</v>
      </c>
      <c r="E74" s="2" t="s">
        <v>23</v>
      </c>
      <c r="F74" s="4" t="s">
        <v>273</v>
      </c>
    </row>
    <row r="75" spans="2:6" x14ac:dyDescent="0.35">
      <c r="B75" s="128" t="s">
        <v>295</v>
      </c>
      <c r="C75" s="129"/>
      <c r="D75" s="1" t="s">
        <v>13</v>
      </c>
      <c r="E75" s="2" t="s">
        <v>23</v>
      </c>
      <c r="F75" s="4" t="s">
        <v>273</v>
      </c>
    </row>
    <row r="76" spans="2:6" x14ac:dyDescent="0.35">
      <c r="B76" s="128" t="s">
        <v>296</v>
      </c>
      <c r="C76" s="129"/>
      <c r="D76" s="1" t="s">
        <v>17</v>
      </c>
      <c r="E76" s="2" t="s">
        <v>23</v>
      </c>
      <c r="F76" s="4" t="s">
        <v>273</v>
      </c>
    </row>
    <row r="77" spans="2:6" x14ac:dyDescent="0.35">
      <c r="B77" s="128" t="s">
        <v>297</v>
      </c>
      <c r="C77" s="129"/>
      <c r="D77" s="1" t="s">
        <v>17</v>
      </c>
      <c r="E77" s="2" t="s">
        <v>23</v>
      </c>
      <c r="F77" s="4" t="s">
        <v>33</v>
      </c>
    </row>
    <row r="78" spans="2:6" x14ac:dyDescent="0.35">
      <c r="B78" s="128" t="s">
        <v>298</v>
      </c>
      <c r="C78" s="129"/>
      <c r="D78" s="1" t="s">
        <v>17</v>
      </c>
      <c r="E78" s="2" t="s">
        <v>23</v>
      </c>
      <c r="F78" s="3" t="s">
        <v>45</v>
      </c>
    </row>
    <row r="79" spans="2:6" ht="15" thickBot="1" x14ac:dyDescent="0.4">
      <c r="B79" s="146" t="s">
        <v>299</v>
      </c>
      <c r="C79" s="147"/>
      <c r="D79" s="5" t="s">
        <v>17</v>
      </c>
      <c r="E79" s="6" t="s">
        <v>23</v>
      </c>
      <c r="F79" s="7" t="s">
        <v>42</v>
      </c>
    </row>
  </sheetData>
  <mergeCells count="73">
    <mergeCell ref="B79:C79"/>
    <mergeCell ref="B17:C17"/>
    <mergeCell ref="B18:C18"/>
    <mergeCell ref="B25:C25"/>
    <mergeCell ref="B44:C44"/>
    <mergeCell ref="B50:C50"/>
    <mergeCell ref="B21:C21"/>
    <mergeCell ref="B22:C22"/>
    <mergeCell ref="B27:C27"/>
    <mergeCell ref="B37:C37"/>
    <mergeCell ref="B57:C57"/>
    <mergeCell ref="B58:C58"/>
    <mergeCell ref="B47:C47"/>
    <mergeCell ref="B48:C48"/>
    <mergeCell ref="B49:C49"/>
    <mergeCell ref="B52:C52"/>
    <mergeCell ref="B6:F6"/>
    <mergeCell ref="B7:F14"/>
    <mergeCell ref="B16:F16"/>
    <mergeCell ref="C2:E4"/>
    <mergeCell ref="F2:F4"/>
    <mergeCell ref="B2:B4"/>
    <mergeCell ref="F17:F18"/>
    <mergeCell ref="E17:E18"/>
    <mergeCell ref="D17:D18"/>
    <mergeCell ref="B15:F15"/>
    <mergeCell ref="B46:C46"/>
    <mergeCell ref="B45:C45"/>
    <mergeCell ref="B39:C39"/>
    <mergeCell ref="B28:C28"/>
    <mergeCell ref="B36:C36"/>
    <mergeCell ref="B38:C38"/>
    <mergeCell ref="B26:C26"/>
    <mergeCell ref="B19:C19"/>
    <mergeCell ref="B20:C20"/>
    <mergeCell ref="B24:C24"/>
    <mergeCell ref="B23:C23"/>
    <mergeCell ref="B29:C29"/>
    <mergeCell ref="B31:C31"/>
    <mergeCell ref="B32:C32"/>
    <mergeCell ref="B34:C34"/>
    <mergeCell ref="B35:C35"/>
    <mergeCell ref="B30:C30"/>
    <mergeCell ref="B33:C33"/>
    <mergeCell ref="B74:C74"/>
    <mergeCell ref="B75:C75"/>
    <mergeCell ref="B40:C40"/>
    <mergeCell ref="B41:C41"/>
    <mergeCell ref="B42:C42"/>
    <mergeCell ref="B43:C43"/>
    <mergeCell ref="B60:C60"/>
    <mergeCell ref="B59:C59"/>
    <mergeCell ref="B53:C53"/>
    <mergeCell ref="B54:C54"/>
    <mergeCell ref="B56:C56"/>
    <mergeCell ref="B51:C51"/>
    <mergeCell ref="B55:C55"/>
    <mergeCell ref="B76:C76"/>
    <mergeCell ref="B77:C77"/>
    <mergeCell ref="B78:C78"/>
    <mergeCell ref="B61:C61"/>
    <mergeCell ref="B62:C62"/>
    <mergeCell ref="B63:C63"/>
    <mergeCell ref="B64:C64"/>
    <mergeCell ref="B65:C65"/>
    <mergeCell ref="B66:C66"/>
    <mergeCell ref="B67:C67"/>
    <mergeCell ref="B68:C68"/>
    <mergeCell ref="B69:C69"/>
    <mergeCell ref="B70:C70"/>
    <mergeCell ref="B71:C71"/>
    <mergeCell ref="B72:C72"/>
    <mergeCell ref="B73:C73"/>
  </mergeCells>
  <phoneticPr fontId="1" type="noConversion"/>
  <dataValidations count="8">
    <dataValidation type="list" allowBlank="1" showInputMessage="1" showErrorMessage="1" sqref="D45:E55 D19:E24 D37:E39 D43" xr:uid="{00000000-0002-0000-0100-000000000000}">
      <formula1>#REF!</formula1>
    </dataValidation>
    <dataValidation type="list" allowBlank="1" showInputMessage="1" showErrorMessage="1" sqref="E29" xr:uid="{97CA1080-BDCB-4D26-A63D-A10C5D643D12}">
      <formula1>$B$59:$B$79</formula1>
    </dataValidation>
    <dataValidation type="list" allowBlank="1" showInputMessage="1" showErrorMessage="1" sqref="D29" xr:uid="{B0343126-B596-4E06-8924-9C00B72E339A}">
      <formula1>$B$55:$B$57</formula1>
    </dataValidation>
    <dataValidation type="list" allowBlank="1" showInputMessage="1" showErrorMessage="1" sqref="E30:E35" xr:uid="{28012972-EB1F-4BD2-9731-4C3163C30D95}">
      <formula1>$B$84:$B$85</formula1>
    </dataValidation>
    <dataValidation type="list" allowBlank="1" showInputMessage="1" showErrorMessage="1" sqref="D30:D35" xr:uid="{E4285350-6B3B-4440-B871-583F688D5E97}">
      <formula1>$B$80:$B$82</formula1>
    </dataValidation>
    <dataValidation type="list" allowBlank="1" showInputMessage="1" showErrorMessage="1" sqref="E40:E43" xr:uid="{D5B2920C-2199-4520-93F5-E6A7F4B90016}">
      <formula1>$B$80:$B$81</formula1>
    </dataValidation>
    <dataValidation type="list" allowBlank="1" showInputMessage="1" showErrorMessage="1" sqref="D61:D79 D40:D42" xr:uid="{C6F84880-F75D-4FED-B30E-4875D4C61EB9}">
      <formula1>$B$58:$B$60</formula1>
    </dataValidation>
    <dataValidation type="list" allowBlank="1" showInputMessage="1" showErrorMessage="1" sqref="E61:E79" xr:uid="{4EABECB2-F0F9-4F4D-AF88-C9A67C969805}">
      <formula1>$B$62:$B$63</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100"/>
  <sheetViews>
    <sheetView showGridLines="0" tabSelected="1" view="pageBreakPreview" zoomScale="70" zoomScaleNormal="77" zoomScaleSheetLayoutView="70" zoomScalePageLayoutView="70" workbookViewId="0">
      <selection activeCell="B55" sqref="B55"/>
    </sheetView>
  </sheetViews>
  <sheetFormatPr baseColWidth="10" defaultColWidth="11.453125" defaultRowHeight="48" customHeight="1" x14ac:dyDescent="0.35"/>
  <cols>
    <col min="1" max="1" width="4.1796875" style="17" customWidth="1"/>
    <col min="2" max="2" width="19" style="17" customWidth="1"/>
    <col min="3" max="3" width="25.1796875" style="17" customWidth="1"/>
    <col min="4" max="4" width="14.7265625" style="17" customWidth="1"/>
    <col min="5" max="5" width="12.453125" style="17" customWidth="1"/>
    <col min="6" max="6" width="18.26953125" style="17" customWidth="1"/>
    <col min="7" max="7" width="5.54296875" style="17" customWidth="1"/>
    <col min="8" max="8" width="42.453125" style="17" customWidth="1"/>
    <col min="9" max="9" width="14.7265625" style="17" customWidth="1"/>
    <col min="10" max="10" width="11.81640625" style="17" customWidth="1"/>
    <col min="11" max="11" width="14" style="17" customWidth="1"/>
    <col min="12" max="12" width="32.26953125" style="62" customWidth="1"/>
    <col min="13" max="13" width="7.7265625" style="17" customWidth="1"/>
    <col min="14" max="16384" width="11.453125" style="17"/>
  </cols>
  <sheetData>
    <row r="1" spans="2:17" ht="48" customHeight="1" x14ac:dyDescent="0.35">
      <c r="L1" s="17"/>
    </row>
    <row r="2" spans="2:17" ht="48" customHeight="1" x14ac:dyDescent="0.35">
      <c r="B2" s="103"/>
      <c r="C2" s="117" t="s">
        <v>3</v>
      </c>
      <c r="D2" s="118"/>
      <c r="E2" s="118"/>
      <c r="F2" s="118"/>
      <c r="G2" s="118"/>
      <c r="H2" s="118"/>
      <c r="I2" s="118"/>
      <c r="J2" s="119"/>
      <c r="K2" s="185" t="s">
        <v>1</v>
      </c>
      <c r="L2" s="186"/>
    </row>
    <row r="3" spans="2:17" ht="48" customHeight="1" x14ac:dyDescent="0.35">
      <c r="B3" s="103"/>
      <c r="C3" s="120"/>
      <c r="D3" s="121"/>
      <c r="E3" s="121"/>
      <c r="F3" s="121"/>
      <c r="G3" s="121"/>
      <c r="H3" s="121"/>
      <c r="I3" s="121"/>
      <c r="J3" s="122"/>
      <c r="K3" s="187"/>
      <c r="L3" s="188"/>
    </row>
    <row r="4" spans="2:17" ht="48" customHeight="1" x14ac:dyDescent="0.35">
      <c r="B4" s="103"/>
      <c r="C4" s="123"/>
      <c r="D4" s="124"/>
      <c r="E4" s="124"/>
      <c r="F4" s="124"/>
      <c r="G4" s="124"/>
      <c r="H4" s="124"/>
      <c r="I4" s="124"/>
      <c r="J4" s="125"/>
      <c r="K4" s="189"/>
      <c r="L4" s="190"/>
    </row>
    <row r="5" spans="2:17" ht="48" customHeight="1" thickBot="1" x14ac:dyDescent="0.4">
      <c r="D5" s="18"/>
      <c r="E5" s="18"/>
      <c r="F5" s="18"/>
      <c r="G5" s="18"/>
      <c r="L5" s="17"/>
    </row>
    <row r="6" spans="2:17" ht="76.150000000000006" customHeight="1" x14ac:dyDescent="0.35">
      <c r="B6" s="176" t="s">
        <v>52</v>
      </c>
      <c r="C6" s="177"/>
      <c r="D6" s="177"/>
      <c r="E6" s="177"/>
      <c r="F6" s="177"/>
      <c r="G6" s="177"/>
      <c r="H6" s="177"/>
      <c r="I6" s="177"/>
      <c r="J6" s="177"/>
      <c r="K6" s="177"/>
      <c r="L6" s="178"/>
      <c r="M6" s="24"/>
      <c r="N6" s="24"/>
      <c r="O6" s="24"/>
      <c r="P6" s="24"/>
      <c r="Q6" s="24"/>
    </row>
    <row r="7" spans="2:17" ht="48" customHeight="1" x14ac:dyDescent="0.35">
      <c r="B7" s="182" t="s">
        <v>5</v>
      </c>
      <c r="C7" s="183"/>
      <c r="D7" s="183"/>
      <c r="E7" s="183"/>
      <c r="F7" s="183"/>
      <c r="G7" s="183"/>
      <c r="H7" s="183"/>
      <c r="I7" s="183"/>
      <c r="J7" s="183"/>
      <c r="K7" s="183"/>
      <c r="L7" s="184"/>
    </row>
    <row r="8" spans="2:17" ht="48" customHeight="1" x14ac:dyDescent="0.35">
      <c r="B8" s="25" t="s">
        <v>53</v>
      </c>
      <c r="C8" s="26"/>
      <c r="D8" s="26"/>
      <c r="E8" s="26"/>
      <c r="F8" s="26"/>
      <c r="G8" s="26"/>
      <c r="H8" s="26"/>
      <c r="I8" s="26"/>
      <c r="J8" s="26"/>
      <c r="K8" s="26"/>
      <c r="L8" s="27"/>
    </row>
    <row r="9" spans="2:17" ht="48" customHeight="1" x14ac:dyDescent="0.35">
      <c r="B9" s="25" t="s">
        <v>54</v>
      </c>
      <c r="C9" s="28"/>
      <c r="D9" s="28"/>
      <c r="E9" s="28"/>
      <c r="F9" s="28"/>
      <c r="G9" s="28"/>
      <c r="H9" s="28"/>
      <c r="I9" s="29"/>
      <c r="J9" s="28"/>
      <c r="K9" s="28"/>
      <c r="L9" s="30"/>
    </row>
    <row r="10" spans="2:17" ht="48" customHeight="1" x14ac:dyDescent="0.35">
      <c r="B10" s="25" t="s">
        <v>55</v>
      </c>
      <c r="C10" s="28"/>
      <c r="D10" s="28"/>
      <c r="E10" s="28"/>
      <c r="F10" s="28"/>
      <c r="G10" s="28"/>
      <c r="H10" s="28"/>
      <c r="I10" s="28"/>
      <c r="J10" s="28"/>
      <c r="K10" s="28"/>
      <c r="L10" s="30"/>
    </row>
    <row r="11" spans="2:17" ht="48" customHeight="1" x14ac:dyDescent="0.35">
      <c r="B11" s="25" t="s">
        <v>56</v>
      </c>
      <c r="C11" s="28"/>
      <c r="D11" s="28"/>
      <c r="E11" s="28"/>
      <c r="F11" s="28"/>
      <c r="G11" s="28"/>
      <c r="H11" s="28"/>
      <c r="I11" s="28"/>
      <c r="J11" s="28"/>
      <c r="K11" s="28"/>
      <c r="L11" s="30"/>
    </row>
    <row r="12" spans="2:17" ht="48" customHeight="1" x14ac:dyDescent="0.35">
      <c r="B12" s="179" t="s">
        <v>57</v>
      </c>
      <c r="C12" s="180"/>
      <c r="D12" s="180"/>
      <c r="E12" s="180"/>
      <c r="F12" s="180"/>
      <c r="G12" s="180"/>
      <c r="H12" s="180"/>
      <c r="I12" s="180"/>
      <c r="J12" s="180"/>
      <c r="K12" s="180"/>
      <c r="L12" s="181"/>
    </row>
    <row r="13" spans="2:17" ht="48" customHeight="1" x14ac:dyDescent="0.35">
      <c r="B13" s="25" t="s">
        <v>58</v>
      </c>
      <c r="C13" s="28"/>
      <c r="D13" s="28"/>
      <c r="E13" s="28"/>
      <c r="F13" s="28"/>
      <c r="G13" s="28"/>
      <c r="H13" s="28"/>
      <c r="I13" s="28"/>
      <c r="J13" s="28"/>
      <c r="K13" s="28"/>
      <c r="L13" s="30"/>
    </row>
    <row r="14" spans="2:17" ht="48" customHeight="1" thickBot="1" x14ac:dyDescent="0.4">
      <c r="B14" s="31"/>
      <c r="C14" s="32"/>
      <c r="D14" s="32"/>
      <c r="E14" s="32"/>
      <c r="F14" s="32"/>
      <c r="G14" s="32"/>
      <c r="H14" s="32"/>
      <c r="I14" s="32"/>
      <c r="J14" s="32"/>
      <c r="K14" s="32"/>
      <c r="L14" s="33"/>
    </row>
    <row r="15" spans="2:17" ht="48" customHeight="1" thickBot="1" x14ac:dyDescent="0.4">
      <c r="B15" s="193" t="s">
        <v>59</v>
      </c>
      <c r="C15" s="194"/>
      <c r="D15" s="194"/>
      <c r="E15" s="194"/>
      <c r="F15" s="194"/>
      <c r="G15" s="195"/>
      <c r="H15" s="192" t="s">
        <v>60</v>
      </c>
      <c r="I15" s="139"/>
      <c r="J15" s="139"/>
      <c r="K15" s="139"/>
      <c r="L15" s="140"/>
    </row>
    <row r="16" spans="2:17" ht="48" customHeight="1" x14ac:dyDescent="0.35">
      <c r="B16" s="34" t="s">
        <v>61</v>
      </c>
      <c r="C16" s="191" t="s">
        <v>62</v>
      </c>
      <c r="D16" s="191"/>
      <c r="E16" s="191"/>
      <c r="F16" s="191"/>
      <c r="G16" s="191"/>
      <c r="H16" s="35" t="s">
        <v>63</v>
      </c>
      <c r="I16" s="35" t="s">
        <v>64</v>
      </c>
      <c r="J16" s="35" t="s">
        <v>65</v>
      </c>
      <c r="K16" s="35" t="s">
        <v>66</v>
      </c>
      <c r="L16" s="36" t="s">
        <v>67</v>
      </c>
    </row>
    <row r="17" spans="2:12" ht="48" customHeight="1" x14ac:dyDescent="0.35">
      <c r="B17" s="37" t="s">
        <v>11</v>
      </c>
      <c r="C17" s="103" t="s">
        <v>12</v>
      </c>
      <c r="D17" s="103"/>
      <c r="E17" s="103"/>
      <c r="F17" s="103"/>
      <c r="G17" s="103"/>
      <c r="H17" s="37" t="s">
        <v>68</v>
      </c>
      <c r="I17" s="9">
        <v>2</v>
      </c>
      <c r="J17" s="8">
        <v>3</v>
      </c>
      <c r="K17" s="8">
        <f>I17+J17</f>
        <v>5</v>
      </c>
      <c r="L17" s="9" t="str">
        <f t="shared" ref="L17:L42" si="0">IF(K17&lt;=4,"BAJO",IF(K17=5,"MEDIO",IF(K17=6,"ALTO",IF(K17=7,"ALTO","EXTREMO"))))</f>
        <v>MEDIO</v>
      </c>
    </row>
    <row r="18" spans="2:12" ht="68" customHeight="1" x14ac:dyDescent="0.35">
      <c r="B18" s="37" t="s">
        <v>11</v>
      </c>
      <c r="C18" s="103" t="s">
        <v>16</v>
      </c>
      <c r="D18" s="103"/>
      <c r="E18" s="103"/>
      <c r="F18" s="103"/>
      <c r="G18" s="103"/>
      <c r="H18" s="37" t="s">
        <v>69</v>
      </c>
      <c r="I18" s="9">
        <v>3</v>
      </c>
      <c r="J18" s="8">
        <v>3</v>
      </c>
      <c r="K18" s="8">
        <f t="shared" ref="K18:K42" si="1">+I18+J18</f>
        <v>6</v>
      </c>
      <c r="L18" s="9" t="str">
        <f t="shared" si="0"/>
        <v>ALTO</v>
      </c>
    </row>
    <row r="19" spans="2:12" ht="52.5" customHeight="1" x14ac:dyDescent="0.35">
      <c r="B19" s="37" t="s">
        <v>11</v>
      </c>
      <c r="C19" s="103" t="s">
        <v>19</v>
      </c>
      <c r="D19" s="103"/>
      <c r="E19" s="103"/>
      <c r="F19" s="103"/>
      <c r="G19" s="103"/>
      <c r="H19" s="37" t="s">
        <v>70</v>
      </c>
      <c r="I19" s="9">
        <v>3</v>
      </c>
      <c r="J19" s="8">
        <v>3</v>
      </c>
      <c r="K19" s="8">
        <f t="shared" si="1"/>
        <v>6</v>
      </c>
      <c r="L19" s="9" t="str">
        <f t="shared" si="0"/>
        <v>ALTO</v>
      </c>
    </row>
    <row r="20" spans="2:12" ht="69" customHeight="1" thickBot="1" x14ac:dyDescent="0.4">
      <c r="B20" s="37" t="s">
        <v>11</v>
      </c>
      <c r="C20" s="103" t="s">
        <v>20</v>
      </c>
      <c r="D20" s="103"/>
      <c r="E20" s="103"/>
      <c r="F20" s="103"/>
      <c r="G20" s="103"/>
      <c r="H20" s="37" t="s">
        <v>71</v>
      </c>
      <c r="I20" s="9">
        <v>3</v>
      </c>
      <c r="J20" s="8">
        <v>4</v>
      </c>
      <c r="K20" s="8">
        <f t="shared" si="1"/>
        <v>7</v>
      </c>
      <c r="L20" s="9" t="str">
        <f t="shared" si="0"/>
        <v>ALTO</v>
      </c>
    </row>
    <row r="21" spans="2:12" ht="48" customHeight="1" x14ac:dyDescent="0.35">
      <c r="B21" s="37" t="s">
        <v>11</v>
      </c>
      <c r="C21" s="154" t="s">
        <v>263</v>
      </c>
      <c r="D21" s="198"/>
      <c r="E21" s="198"/>
      <c r="F21" s="198"/>
      <c r="G21" s="155"/>
      <c r="H21" s="38" t="s">
        <v>300</v>
      </c>
      <c r="I21" s="9">
        <v>1</v>
      </c>
      <c r="J21" s="8">
        <v>3</v>
      </c>
      <c r="K21" s="8">
        <f>I21+J21</f>
        <v>4</v>
      </c>
      <c r="L21" s="9" t="str">
        <f t="shared" si="0"/>
        <v>BAJO</v>
      </c>
    </row>
    <row r="22" spans="2:12" ht="48" customHeight="1" x14ac:dyDescent="0.35">
      <c r="B22" s="37" t="s">
        <v>11</v>
      </c>
      <c r="C22" s="137" t="s">
        <v>264</v>
      </c>
      <c r="D22" s="137"/>
      <c r="E22" s="137"/>
      <c r="F22" s="137"/>
      <c r="G22" s="137"/>
      <c r="H22" s="37" t="s">
        <v>301</v>
      </c>
      <c r="I22" s="9">
        <v>1</v>
      </c>
      <c r="J22" s="8">
        <v>3</v>
      </c>
      <c r="K22" s="8">
        <f t="shared" ref="K22" si="2">+I22+J22</f>
        <v>4</v>
      </c>
      <c r="L22" s="9" t="str">
        <f t="shared" si="0"/>
        <v>BAJO</v>
      </c>
    </row>
    <row r="23" spans="2:12" ht="48" customHeight="1" x14ac:dyDescent="0.35">
      <c r="B23" s="37" t="s">
        <v>21</v>
      </c>
      <c r="C23" s="129" t="s">
        <v>22</v>
      </c>
      <c r="D23" s="129"/>
      <c r="E23" s="129"/>
      <c r="F23" s="129"/>
      <c r="G23" s="129"/>
      <c r="H23" s="37" t="s">
        <v>72</v>
      </c>
      <c r="I23" s="9">
        <v>2</v>
      </c>
      <c r="J23" s="8">
        <v>3</v>
      </c>
      <c r="K23" s="8">
        <f t="shared" si="1"/>
        <v>5</v>
      </c>
      <c r="L23" s="9" t="str">
        <f t="shared" si="0"/>
        <v>MEDIO</v>
      </c>
    </row>
    <row r="24" spans="2:12" ht="48" customHeight="1" x14ac:dyDescent="0.35">
      <c r="B24" s="37" t="s">
        <v>21</v>
      </c>
      <c r="C24" s="103" t="s">
        <v>24</v>
      </c>
      <c r="D24" s="103"/>
      <c r="E24" s="103"/>
      <c r="F24" s="103"/>
      <c r="G24" s="103"/>
      <c r="H24" s="37" t="s">
        <v>73</v>
      </c>
      <c r="I24" s="9">
        <v>3</v>
      </c>
      <c r="J24" s="8">
        <v>3</v>
      </c>
      <c r="K24" s="8">
        <f t="shared" si="1"/>
        <v>6</v>
      </c>
      <c r="L24" s="9" t="str">
        <f t="shared" si="0"/>
        <v>ALTO</v>
      </c>
    </row>
    <row r="25" spans="2:12" ht="48" customHeight="1" x14ac:dyDescent="0.35">
      <c r="B25" s="37" t="s">
        <v>21</v>
      </c>
      <c r="C25" s="103" t="s">
        <v>25</v>
      </c>
      <c r="D25" s="103"/>
      <c r="E25" s="103"/>
      <c r="F25" s="103"/>
      <c r="G25" s="103"/>
      <c r="H25" s="37" t="s">
        <v>74</v>
      </c>
      <c r="I25" s="9">
        <v>3</v>
      </c>
      <c r="J25" s="8">
        <v>2</v>
      </c>
      <c r="K25" s="8">
        <f t="shared" si="1"/>
        <v>5</v>
      </c>
      <c r="L25" s="9" t="str">
        <f t="shared" si="0"/>
        <v>MEDIO</v>
      </c>
    </row>
    <row r="26" spans="2:12" ht="48" customHeight="1" x14ac:dyDescent="0.35">
      <c r="B26" s="37" t="s">
        <v>21</v>
      </c>
      <c r="C26" s="137" t="s">
        <v>265</v>
      </c>
      <c r="D26" s="137"/>
      <c r="E26" s="137"/>
      <c r="F26" s="137"/>
      <c r="G26" s="137"/>
      <c r="H26" s="37" t="s">
        <v>302</v>
      </c>
      <c r="I26" s="9">
        <v>1</v>
      </c>
      <c r="J26" s="8">
        <v>5</v>
      </c>
      <c r="K26" s="8">
        <f t="shared" si="1"/>
        <v>6</v>
      </c>
      <c r="L26" s="9" t="str">
        <f t="shared" si="0"/>
        <v>ALTO</v>
      </c>
    </row>
    <row r="27" spans="2:12" ht="48" customHeight="1" x14ac:dyDescent="0.35">
      <c r="B27" s="37" t="s">
        <v>21</v>
      </c>
      <c r="C27" s="137" t="s">
        <v>266</v>
      </c>
      <c r="D27" s="137"/>
      <c r="E27" s="137"/>
      <c r="F27" s="137"/>
      <c r="G27" s="137"/>
      <c r="H27" s="37" t="s">
        <v>303</v>
      </c>
      <c r="I27" s="9">
        <v>1</v>
      </c>
      <c r="J27" s="8">
        <v>4</v>
      </c>
      <c r="K27" s="8">
        <f t="shared" si="1"/>
        <v>5</v>
      </c>
      <c r="L27" s="9" t="str">
        <f t="shared" si="0"/>
        <v>MEDIO</v>
      </c>
    </row>
    <row r="28" spans="2:12" ht="48" customHeight="1" x14ac:dyDescent="0.35">
      <c r="B28" s="37" t="s">
        <v>21</v>
      </c>
      <c r="C28" s="199" t="s">
        <v>267</v>
      </c>
      <c r="D28" s="200"/>
      <c r="E28" s="200"/>
      <c r="F28" s="200"/>
      <c r="G28" s="201"/>
      <c r="H28" s="37" t="s">
        <v>304</v>
      </c>
      <c r="I28" s="9">
        <v>2</v>
      </c>
      <c r="J28" s="8">
        <v>4</v>
      </c>
      <c r="K28" s="8">
        <f t="shared" si="1"/>
        <v>6</v>
      </c>
      <c r="L28" s="9" t="str">
        <f t="shared" si="0"/>
        <v>ALTO</v>
      </c>
    </row>
    <row r="29" spans="2:12" ht="48" customHeight="1" x14ac:dyDescent="0.35">
      <c r="B29" s="37" t="s">
        <v>21</v>
      </c>
      <c r="C29" s="196" t="s">
        <v>268</v>
      </c>
      <c r="D29" s="196"/>
      <c r="E29" s="196"/>
      <c r="F29" s="196"/>
      <c r="G29" s="196"/>
      <c r="H29" s="39" t="s">
        <v>305</v>
      </c>
      <c r="I29" s="9">
        <v>2</v>
      </c>
      <c r="J29" s="8">
        <v>3</v>
      </c>
      <c r="K29" s="8">
        <f t="shared" si="1"/>
        <v>5</v>
      </c>
      <c r="L29" s="9" t="str">
        <f t="shared" si="0"/>
        <v>MEDIO</v>
      </c>
    </row>
    <row r="30" spans="2:12" ht="63" customHeight="1" x14ac:dyDescent="0.35">
      <c r="B30" s="37" t="s">
        <v>21</v>
      </c>
      <c r="C30" s="148" t="s">
        <v>269</v>
      </c>
      <c r="D30" s="149"/>
      <c r="E30" s="149"/>
      <c r="F30" s="149"/>
      <c r="G30" s="150"/>
      <c r="H30" s="39" t="s">
        <v>306</v>
      </c>
      <c r="I30" s="9">
        <v>1</v>
      </c>
      <c r="J30" s="8">
        <v>3</v>
      </c>
      <c r="K30" s="8">
        <f t="shared" si="1"/>
        <v>4</v>
      </c>
      <c r="L30" s="9" t="str">
        <f t="shared" si="0"/>
        <v>BAJO</v>
      </c>
    </row>
    <row r="31" spans="2:12" ht="48" customHeight="1" x14ac:dyDescent="0.35">
      <c r="B31" s="37" t="s">
        <v>21</v>
      </c>
      <c r="C31" s="196" t="s">
        <v>270</v>
      </c>
      <c r="D31" s="196"/>
      <c r="E31" s="196"/>
      <c r="F31" s="196"/>
      <c r="G31" s="196"/>
      <c r="H31" s="37" t="s">
        <v>307</v>
      </c>
      <c r="I31" s="9">
        <v>1</v>
      </c>
      <c r="J31" s="8">
        <v>4</v>
      </c>
      <c r="K31" s="8">
        <f t="shared" si="1"/>
        <v>5</v>
      </c>
      <c r="L31" s="9" t="str">
        <f t="shared" si="0"/>
        <v>MEDIO</v>
      </c>
    </row>
    <row r="32" spans="2:12" ht="48" customHeight="1" x14ac:dyDescent="0.35">
      <c r="B32" s="37" t="s">
        <v>21</v>
      </c>
      <c r="C32" s="197" t="s">
        <v>271</v>
      </c>
      <c r="D32" s="197"/>
      <c r="E32" s="197"/>
      <c r="F32" s="197"/>
      <c r="G32" s="197"/>
      <c r="H32" s="37" t="s">
        <v>308</v>
      </c>
      <c r="I32" s="9">
        <v>2</v>
      </c>
      <c r="J32" s="8">
        <v>4</v>
      </c>
      <c r="K32" s="8">
        <f t="shared" si="1"/>
        <v>6</v>
      </c>
      <c r="L32" s="9" t="str">
        <f t="shared" si="0"/>
        <v>ALTO</v>
      </c>
    </row>
    <row r="33" spans="2:12" ht="48" customHeight="1" x14ac:dyDescent="0.35">
      <c r="B33" s="37" t="s">
        <v>27</v>
      </c>
      <c r="C33" s="129" t="s">
        <v>28</v>
      </c>
      <c r="D33" s="129"/>
      <c r="E33" s="129"/>
      <c r="F33" s="129"/>
      <c r="G33" s="129"/>
      <c r="H33" s="37" t="s">
        <v>75</v>
      </c>
      <c r="I33" s="9">
        <v>3</v>
      </c>
      <c r="J33" s="8">
        <v>3</v>
      </c>
      <c r="K33" s="8">
        <f t="shared" si="1"/>
        <v>6</v>
      </c>
      <c r="L33" s="9" t="str">
        <f t="shared" si="0"/>
        <v>ALTO</v>
      </c>
    </row>
    <row r="34" spans="2:12" ht="48" customHeight="1" x14ac:dyDescent="0.35">
      <c r="B34" s="37" t="s">
        <v>27</v>
      </c>
      <c r="C34" s="129" t="s">
        <v>29</v>
      </c>
      <c r="D34" s="129"/>
      <c r="E34" s="129"/>
      <c r="F34" s="129"/>
      <c r="G34" s="129"/>
      <c r="H34" s="37" t="s">
        <v>76</v>
      </c>
      <c r="I34" s="9">
        <v>3</v>
      </c>
      <c r="J34" s="8">
        <v>4</v>
      </c>
      <c r="K34" s="8">
        <f t="shared" si="1"/>
        <v>7</v>
      </c>
      <c r="L34" s="9" t="str">
        <f t="shared" si="0"/>
        <v>ALTO</v>
      </c>
    </row>
    <row r="35" spans="2:12" ht="131.5" customHeight="1" x14ac:dyDescent="0.35">
      <c r="B35" s="266" t="s">
        <v>27</v>
      </c>
      <c r="C35" s="129" t="s">
        <v>30</v>
      </c>
      <c r="D35" s="129"/>
      <c r="E35" s="129"/>
      <c r="F35" s="129"/>
      <c r="G35" s="129"/>
      <c r="H35" s="37" t="s">
        <v>392</v>
      </c>
      <c r="I35" s="9">
        <v>3</v>
      </c>
      <c r="J35" s="8">
        <v>3</v>
      </c>
      <c r="K35" s="8">
        <f t="shared" si="1"/>
        <v>6</v>
      </c>
      <c r="L35" s="9" t="str">
        <f t="shared" si="0"/>
        <v>ALTO</v>
      </c>
    </row>
    <row r="36" spans="2:12" ht="48" customHeight="1" x14ac:dyDescent="0.35">
      <c r="B36" s="37" t="s">
        <v>27</v>
      </c>
      <c r="C36" s="129" t="s">
        <v>274</v>
      </c>
      <c r="D36" s="129"/>
      <c r="E36" s="129"/>
      <c r="F36" s="129"/>
      <c r="G36" s="129"/>
      <c r="H36" s="37" t="s">
        <v>309</v>
      </c>
      <c r="I36" s="9">
        <v>1</v>
      </c>
      <c r="J36" s="8">
        <v>3</v>
      </c>
      <c r="K36" s="8">
        <f t="shared" si="1"/>
        <v>4</v>
      </c>
      <c r="L36" s="9" t="str">
        <f t="shared" si="0"/>
        <v>BAJO</v>
      </c>
    </row>
    <row r="37" spans="2:12" ht="48" customHeight="1" x14ac:dyDescent="0.35">
      <c r="B37" s="37" t="s">
        <v>27</v>
      </c>
      <c r="C37" s="137" t="s">
        <v>275</v>
      </c>
      <c r="D37" s="137"/>
      <c r="E37" s="137"/>
      <c r="F37" s="137"/>
      <c r="G37" s="137"/>
      <c r="H37" s="37" t="s">
        <v>310</v>
      </c>
      <c r="I37" s="9">
        <v>1</v>
      </c>
      <c r="J37" s="8">
        <v>4</v>
      </c>
      <c r="K37" s="8">
        <f t="shared" si="1"/>
        <v>5</v>
      </c>
      <c r="L37" s="9" t="str">
        <f t="shared" si="0"/>
        <v>MEDIO</v>
      </c>
    </row>
    <row r="38" spans="2:12" ht="132.5" customHeight="1" x14ac:dyDescent="0.35">
      <c r="B38" s="266" t="s">
        <v>27</v>
      </c>
      <c r="C38" s="129" t="s">
        <v>276</v>
      </c>
      <c r="D38" s="129"/>
      <c r="E38" s="129"/>
      <c r="F38" s="129"/>
      <c r="G38" s="129"/>
      <c r="H38" s="37" t="s">
        <v>399</v>
      </c>
      <c r="I38" s="9">
        <v>1</v>
      </c>
      <c r="J38" s="8">
        <v>2</v>
      </c>
      <c r="K38" s="8">
        <f t="shared" si="1"/>
        <v>3</v>
      </c>
      <c r="L38" s="9" t="str">
        <f t="shared" si="0"/>
        <v>BAJO</v>
      </c>
    </row>
    <row r="39" spans="2:12" ht="48" customHeight="1" x14ac:dyDescent="0.35">
      <c r="B39" s="266" t="s">
        <v>27</v>
      </c>
      <c r="C39" s="137" t="s">
        <v>277</v>
      </c>
      <c r="D39" s="137"/>
      <c r="E39" s="137"/>
      <c r="F39" s="137"/>
      <c r="G39" s="137"/>
      <c r="H39" s="16" t="s">
        <v>405</v>
      </c>
      <c r="I39" s="9">
        <v>4</v>
      </c>
      <c r="J39" s="8">
        <v>3</v>
      </c>
      <c r="K39" s="8">
        <f t="shared" si="1"/>
        <v>7</v>
      </c>
      <c r="L39" s="9" t="str">
        <f t="shared" si="0"/>
        <v>ALTO</v>
      </c>
    </row>
    <row r="40" spans="2:12" ht="48" customHeight="1" x14ac:dyDescent="0.35">
      <c r="B40" s="37" t="s">
        <v>31</v>
      </c>
      <c r="C40" s="129" t="s">
        <v>32</v>
      </c>
      <c r="D40" s="129"/>
      <c r="E40" s="129"/>
      <c r="F40" s="129"/>
      <c r="G40" s="129"/>
      <c r="H40" s="37" t="s">
        <v>77</v>
      </c>
      <c r="I40" s="9">
        <v>4</v>
      </c>
      <c r="J40" s="8">
        <v>4</v>
      </c>
      <c r="K40" s="8">
        <f t="shared" si="1"/>
        <v>8</v>
      </c>
      <c r="L40" s="9" t="str">
        <f t="shared" si="0"/>
        <v>EXTREMO</v>
      </c>
    </row>
    <row r="41" spans="2:12" ht="48" customHeight="1" x14ac:dyDescent="0.35">
      <c r="B41" s="37" t="s">
        <v>31</v>
      </c>
      <c r="C41" s="129" t="s">
        <v>34</v>
      </c>
      <c r="D41" s="129"/>
      <c r="E41" s="129"/>
      <c r="F41" s="129"/>
      <c r="G41" s="129"/>
      <c r="H41" s="37" t="s">
        <v>78</v>
      </c>
      <c r="I41" s="9">
        <v>3</v>
      </c>
      <c r="J41" s="8">
        <v>5</v>
      </c>
      <c r="K41" s="8">
        <f t="shared" si="1"/>
        <v>8</v>
      </c>
      <c r="L41" s="9" t="str">
        <f t="shared" si="0"/>
        <v>EXTREMO</v>
      </c>
    </row>
    <row r="42" spans="2:12" ht="48" customHeight="1" x14ac:dyDescent="0.35">
      <c r="B42" s="37" t="s">
        <v>31</v>
      </c>
      <c r="C42" s="129" t="s">
        <v>35</v>
      </c>
      <c r="D42" s="129"/>
      <c r="E42" s="129"/>
      <c r="F42" s="129"/>
      <c r="G42" s="129"/>
      <c r="H42" s="37" t="s">
        <v>79</v>
      </c>
      <c r="I42" s="9">
        <v>3</v>
      </c>
      <c r="J42" s="8">
        <v>3</v>
      </c>
      <c r="K42" s="8">
        <f t="shared" si="1"/>
        <v>6</v>
      </c>
      <c r="L42" s="9" t="str">
        <f t="shared" si="0"/>
        <v>ALTO</v>
      </c>
    </row>
    <row r="43" spans="2:12" ht="48" customHeight="1" x14ac:dyDescent="0.35">
      <c r="B43" s="37" t="s">
        <v>31</v>
      </c>
      <c r="C43" s="129" t="s">
        <v>36</v>
      </c>
      <c r="D43" s="129"/>
      <c r="E43" s="129"/>
      <c r="F43" s="129"/>
      <c r="G43" s="129"/>
      <c r="H43" s="37" t="s">
        <v>80</v>
      </c>
      <c r="I43" s="9">
        <v>3</v>
      </c>
      <c r="J43" s="8">
        <v>5</v>
      </c>
      <c r="K43" s="8">
        <f t="shared" ref="K43:K46" si="3">+I43+J43</f>
        <v>8</v>
      </c>
      <c r="L43" s="9" t="str">
        <f t="shared" ref="L43:L46" si="4">IF(K43&lt;=4,"BAJO",IF(K43=5,"MEDIO",IF(K43=6,"ALTO",IF(K43=7,"ALTO","EXTREMO"))))</f>
        <v>EXTREMO</v>
      </c>
    </row>
    <row r="44" spans="2:12" ht="48" customHeight="1" x14ac:dyDescent="0.35">
      <c r="B44" s="37" t="s">
        <v>31</v>
      </c>
      <c r="C44" s="129" t="s">
        <v>37</v>
      </c>
      <c r="D44" s="129"/>
      <c r="E44" s="129"/>
      <c r="F44" s="129"/>
      <c r="G44" s="129"/>
      <c r="H44" s="37" t="s">
        <v>81</v>
      </c>
      <c r="I44" s="9">
        <v>3</v>
      </c>
      <c r="J44" s="8">
        <v>3</v>
      </c>
      <c r="K44" s="8">
        <f t="shared" si="3"/>
        <v>6</v>
      </c>
      <c r="L44" s="9" t="str">
        <f t="shared" si="4"/>
        <v>ALTO</v>
      </c>
    </row>
    <row r="45" spans="2:12" ht="48" customHeight="1" x14ac:dyDescent="0.35">
      <c r="B45" s="37" t="s">
        <v>31</v>
      </c>
      <c r="C45" s="129" t="s">
        <v>39</v>
      </c>
      <c r="D45" s="129"/>
      <c r="E45" s="129"/>
      <c r="F45" s="129"/>
      <c r="G45" s="129"/>
      <c r="H45" s="37" t="s">
        <v>82</v>
      </c>
      <c r="I45" s="9">
        <v>3</v>
      </c>
      <c r="J45" s="8">
        <v>4</v>
      </c>
      <c r="K45" s="8">
        <f t="shared" si="3"/>
        <v>7</v>
      </c>
      <c r="L45" s="9" t="str">
        <f t="shared" si="4"/>
        <v>ALTO</v>
      </c>
    </row>
    <row r="46" spans="2:12" ht="48" customHeight="1" x14ac:dyDescent="0.35">
      <c r="B46" s="37" t="s">
        <v>31</v>
      </c>
      <c r="C46" s="129" t="s">
        <v>40</v>
      </c>
      <c r="D46" s="129"/>
      <c r="E46" s="129"/>
      <c r="F46" s="129"/>
      <c r="G46" s="129"/>
      <c r="H46" s="37" t="s">
        <v>83</v>
      </c>
      <c r="I46" s="9">
        <v>2</v>
      </c>
      <c r="J46" s="8">
        <v>2</v>
      </c>
      <c r="K46" s="8">
        <f t="shared" si="3"/>
        <v>4</v>
      </c>
      <c r="L46" s="9" t="str">
        <f t="shared" si="4"/>
        <v>BAJO</v>
      </c>
    </row>
    <row r="47" spans="2:12" ht="48" customHeight="1" x14ac:dyDescent="0.35">
      <c r="B47" s="37" t="s">
        <v>31</v>
      </c>
      <c r="C47" s="129" t="s">
        <v>41</v>
      </c>
      <c r="D47" s="129"/>
      <c r="E47" s="129"/>
      <c r="F47" s="129"/>
      <c r="G47" s="129"/>
      <c r="H47" s="37" t="s">
        <v>84</v>
      </c>
      <c r="I47" s="9">
        <v>2</v>
      </c>
      <c r="J47" s="8">
        <v>2</v>
      </c>
      <c r="K47" s="8">
        <f t="shared" ref="K47:K74" si="5">+I47+J47</f>
        <v>4</v>
      </c>
      <c r="L47" s="9" t="str">
        <f t="shared" ref="L47:L54" si="6">IF(K47&lt;=4,"BAJO",IF(K47=5,"MEDIO",IF(K47=6,"ALTO",IF(K47=7,"ALTO","EXTREMO"))))</f>
        <v>BAJO</v>
      </c>
    </row>
    <row r="48" spans="2:12" ht="48" customHeight="1" x14ac:dyDescent="0.35">
      <c r="B48" s="37" t="s">
        <v>31</v>
      </c>
      <c r="C48" s="129" t="s">
        <v>43</v>
      </c>
      <c r="D48" s="129"/>
      <c r="E48" s="129"/>
      <c r="F48" s="129"/>
      <c r="G48" s="129"/>
      <c r="H48" s="37" t="s">
        <v>85</v>
      </c>
      <c r="I48" s="9">
        <v>3</v>
      </c>
      <c r="J48" s="8">
        <v>3</v>
      </c>
      <c r="K48" s="8">
        <f t="shared" si="5"/>
        <v>6</v>
      </c>
      <c r="L48" s="9" t="str">
        <f t="shared" si="6"/>
        <v>ALTO</v>
      </c>
    </row>
    <row r="49" spans="2:12" ht="48" customHeight="1" x14ac:dyDescent="0.35">
      <c r="B49" s="37" t="s">
        <v>31</v>
      </c>
      <c r="C49" s="129" t="s">
        <v>44</v>
      </c>
      <c r="D49" s="129"/>
      <c r="E49" s="129"/>
      <c r="F49" s="129"/>
      <c r="G49" s="129"/>
      <c r="H49" s="37" t="s">
        <v>86</v>
      </c>
      <c r="I49" s="9">
        <v>3</v>
      </c>
      <c r="J49" s="8">
        <v>2</v>
      </c>
      <c r="K49" s="8">
        <f t="shared" ref="K49" si="7">+I49+J49</f>
        <v>5</v>
      </c>
      <c r="L49" s="9" t="str">
        <f t="shared" ref="L49" si="8">IF(K49&lt;=4,"BAJO",IF(K49=5,"MEDIO",IF(K49=6,"ALTO",IF(K49=7,"ALTO","EXTREMO"))))</f>
        <v>MEDIO</v>
      </c>
    </row>
    <row r="50" spans="2:12" ht="48" customHeight="1" x14ac:dyDescent="0.35">
      <c r="B50" s="37" t="s">
        <v>31</v>
      </c>
      <c r="C50" s="129" t="s">
        <v>46</v>
      </c>
      <c r="D50" s="129"/>
      <c r="E50" s="129"/>
      <c r="F50" s="129"/>
      <c r="G50" s="129"/>
      <c r="H50" s="37" t="s">
        <v>87</v>
      </c>
      <c r="I50" s="9">
        <v>2</v>
      </c>
      <c r="J50" s="8">
        <v>3</v>
      </c>
      <c r="K50" s="8">
        <f t="shared" ref="K50" si="9">+I50+J50</f>
        <v>5</v>
      </c>
      <c r="L50" s="9" t="str">
        <f t="shared" ref="L50" si="10">IF(K50&lt;=4,"BAJO",IF(K50=5,"MEDIO",IF(K50=6,"ALTO",IF(K50=7,"ALTO","EXTREMO"))))</f>
        <v>MEDIO</v>
      </c>
    </row>
    <row r="51" spans="2:12" ht="48" customHeight="1" x14ac:dyDescent="0.35">
      <c r="B51" s="37" t="s">
        <v>31</v>
      </c>
      <c r="C51" s="129" t="s">
        <v>47</v>
      </c>
      <c r="D51" s="129"/>
      <c r="E51" s="129"/>
      <c r="F51" s="129"/>
      <c r="G51" s="129"/>
      <c r="H51" s="37" t="s">
        <v>88</v>
      </c>
      <c r="I51" s="9">
        <v>3</v>
      </c>
      <c r="J51" s="8">
        <v>3</v>
      </c>
      <c r="K51" s="8">
        <f t="shared" si="5"/>
        <v>6</v>
      </c>
      <c r="L51" s="9" t="str">
        <f t="shared" si="6"/>
        <v>ALTO</v>
      </c>
    </row>
    <row r="52" spans="2:12" ht="48" customHeight="1" x14ac:dyDescent="0.35">
      <c r="B52" s="37" t="s">
        <v>31</v>
      </c>
      <c r="C52" s="129" t="s">
        <v>48</v>
      </c>
      <c r="D52" s="129"/>
      <c r="E52" s="129"/>
      <c r="F52" s="129"/>
      <c r="G52" s="129"/>
      <c r="H52" s="37" t="s">
        <v>89</v>
      </c>
      <c r="I52" s="9">
        <v>3</v>
      </c>
      <c r="J52" s="8">
        <v>4</v>
      </c>
      <c r="K52" s="8">
        <f t="shared" si="5"/>
        <v>7</v>
      </c>
      <c r="L52" s="9" t="str">
        <f t="shared" si="6"/>
        <v>ALTO</v>
      </c>
    </row>
    <row r="53" spans="2:12" ht="48" customHeight="1" x14ac:dyDescent="0.35">
      <c r="B53" s="37" t="s">
        <v>31</v>
      </c>
      <c r="C53" s="129" t="s">
        <v>49</v>
      </c>
      <c r="D53" s="129"/>
      <c r="E53" s="129"/>
      <c r="F53" s="129"/>
      <c r="G53" s="129"/>
      <c r="H53" s="37" t="s">
        <v>90</v>
      </c>
      <c r="I53" s="9">
        <v>2</v>
      </c>
      <c r="J53" s="8">
        <v>4</v>
      </c>
      <c r="K53" s="8">
        <f t="shared" si="5"/>
        <v>6</v>
      </c>
      <c r="L53" s="9" t="str">
        <f t="shared" si="6"/>
        <v>ALTO</v>
      </c>
    </row>
    <row r="54" spans="2:12" ht="48" customHeight="1" x14ac:dyDescent="0.35">
      <c r="B54" s="37" t="s">
        <v>31</v>
      </c>
      <c r="C54" s="129" t="s">
        <v>50</v>
      </c>
      <c r="D54" s="129"/>
      <c r="E54" s="129"/>
      <c r="F54" s="129"/>
      <c r="G54" s="129"/>
      <c r="H54" s="37" t="s">
        <v>91</v>
      </c>
      <c r="I54" s="9">
        <v>3</v>
      </c>
      <c r="J54" s="8">
        <v>4</v>
      </c>
      <c r="K54" s="8">
        <f t="shared" si="5"/>
        <v>7</v>
      </c>
      <c r="L54" s="9" t="str">
        <f t="shared" si="6"/>
        <v>ALTO</v>
      </c>
    </row>
    <row r="55" spans="2:12" ht="48" customHeight="1" x14ac:dyDescent="0.35">
      <c r="B55" s="266" t="s">
        <v>31</v>
      </c>
      <c r="C55" s="129" t="s">
        <v>51</v>
      </c>
      <c r="D55" s="129"/>
      <c r="E55" s="129"/>
      <c r="F55" s="129"/>
      <c r="G55" s="129"/>
      <c r="H55" s="37" t="s">
        <v>412</v>
      </c>
      <c r="I55" s="9">
        <v>3</v>
      </c>
      <c r="J55" s="8">
        <v>3</v>
      </c>
      <c r="K55" s="8">
        <f t="shared" si="5"/>
        <v>6</v>
      </c>
      <c r="L55" s="9" t="str">
        <f t="shared" ref="L55:L74" si="11">IF(K55&lt;=4,"BAJO",IF(K55=5,"MEDIO",IF(K55=6,"ALTO",IF(K55=7,"ALTO","EXTREMO"))))</f>
        <v>ALTO</v>
      </c>
    </row>
    <row r="56" spans="2:12" ht="48" customHeight="1" x14ac:dyDescent="0.35">
      <c r="B56" s="37" t="s">
        <v>31</v>
      </c>
      <c r="C56" s="151" t="s">
        <v>278</v>
      </c>
      <c r="D56" s="152"/>
      <c r="E56" s="152"/>
      <c r="F56" s="152"/>
      <c r="G56" s="153"/>
      <c r="H56" s="40" t="s">
        <v>311</v>
      </c>
      <c r="I56" s="12">
        <v>3</v>
      </c>
      <c r="J56" s="8">
        <v>3</v>
      </c>
      <c r="K56" s="8">
        <f t="shared" si="5"/>
        <v>6</v>
      </c>
      <c r="L56" s="9" t="str">
        <f t="shared" si="11"/>
        <v>ALTO</v>
      </c>
    </row>
    <row r="57" spans="2:12" ht="48" customHeight="1" x14ac:dyDescent="0.35">
      <c r="B57" s="37" t="s">
        <v>31</v>
      </c>
      <c r="C57" s="148" t="s">
        <v>280</v>
      </c>
      <c r="D57" s="149"/>
      <c r="E57" s="149"/>
      <c r="F57" s="149"/>
      <c r="G57" s="150"/>
      <c r="H57" s="41" t="s">
        <v>312</v>
      </c>
      <c r="I57" s="13">
        <v>1</v>
      </c>
      <c r="J57" s="8">
        <v>4</v>
      </c>
      <c r="K57" s="8">
        <f t="shared" si="5"/>
        <v>5</v>
      </c>
      <c r="L57" s="9" t="str">
        <f t="shared" si="11"/>
        <v>MEDIO</v>
      </c>
    </row>
    <row r="58" spans="2:12" ht="48" customHeight="1" x14ac:dyDescent="0.35">
      <c r="B58" s="37" t="s">
        <v>31</v>
      </c>
      <c r="C58" s="148" t="s">
        <v>281</v>
      </c>
      <c r="D58" s="149"/>
      <c r="E58" s="149"/>
      <c r="F58" s="149"/>
      <c r="G58" s="150"/>
      <c r="H58" s="40" t="s">
        <v>313</v>
      </c>
      <c r="I58" s="14">
        <v>2</v>
      </c>
      <c r="J58" s="42">
        <v>4</v>
      </c>
      <c r="K58" s="8">
        <f t="shared" si="5"/>
        <v>6</v>
      </c>
      <c r="L58" s="9" t="str">
        <f t="shared" si="11"/>
        <v>ALTO</v>
      </c>
    </row>
    <row r="59" spans="2:12" ht="48" customHeight="1" x14ac:dyDescent="0.35">
      <c r="B59" s="37" t="s">
        <v>31</v>
      </c>
      <c r="C59" s="148" t="s">
        <v>282</v>
      </c>
      <c r="D59" s="149"/>
      <c r="E59" s="149"/>
      <c r="F59" s="149"/>
      <c r="G59" s="150"/>
      <c r="H59" s="40" t="s">
        <v>314</v>
      </c>
      <c r="I59" s="14">
        <v>3</v>
      </c>
      <c r="J59" s="42">
        <v>3</v>
      </c>
      <c r="K59" s="8">
        <f t="shared" si="5"/>
        <v>6</v>
      </c>
      <c r="L59" s="9" t="str">
        <f t="shared" si="11"/>
        <v>ALTO</v>
      </c>
    </row>
    <row r="60" spans="2:12" ht="48" customHeight="1" x14ac:dyDescent="0.35">
      <c r="B60" s="37" t="s">
        <v>31</v>
      </c>
      <c r="C60" s="148" t="s">
        <v>315</v>
      </c>
      <c r="D60" s="149"/>
      <c r="E60" s="149"/>
      <c r="F60" s="149"/>
      <c r="G60" s="150"/>
      <c r="H60" s="23" t="s">
        <v>316</v>
      </c>
      <c r="I60" s="43">
        <v>2</v>
      </c>
      <c r="J60" s="8">
        <v>4</v>
      </c>
      <c r="K60" s="8">
        <f t="shared" si="5"/>
        <v>6</v>
      </c>
      <c r="L60" s="9" t="str">
        <f t="shared" si="11"/>
        <v>ALTO</v>
      </c>
    </row>
    <row r="61" spans="2:12" ht="48" customHeight="1" x14ac:dyDescent="0.35">
      <c r="B61" s="37" t="s">
        <v>31</v>
      </c>
      <c r="C61" s="148" t="s">
        <v>285</v>
      </c>
      <c r="D61" s="149"/>
      <c r="E61" s="149"/>
      <c r="F61" s="149"/>
      <c r="G61" s="150"/>
      <c r="H61" s="23" t="s">
        <v>317</v>
      </c>
      <c r="I61" s="9">
        <v>1</v>
      </c>
      <c r="J61" s="8">
        <v>3</v>
      </c>
      <c r="K61" s="8">
        <f t="shared" si="5"/>
        <v>4</v>
      </c>
      <c r="L61" s="9" t="str">
        <f t="shared" si="11"/>
        <v>BAJO</v>
      </c>
    </row>
    <row r="62" spans="2:12" ht="48" customHeight="1" x14ac:dyDescent="0.35">
      <c r="B62" s="37" t="s">
        <v>31</v>
      </c>
      <c r="C62" s="148" t="s">
        <v>286</v>
      </c>
      <c r="D62" s="149"/>
      <c r="E62" s="149"/>
      <c r="F62" s="149"/>
      <c r="G62" s="150"/>
      <c r="H62" s="23" t="s">
        <v>318</v>
      </c>
      <c r="I62" s="9">
        <v>2</v>
      </c>
      <c r="J62" s="8">
        <v>4</v>
      </c>
      <c r="K62" s="8">
        <f t="shared" si="5"/>
        <v>6</v>
      </c>
      <c r="L62" s="9" t="str">
        <f t="shared" si="11"/>
        <v>ALTO</v>
      </c>
    </row>
    <row r="63" spans="2:12" ht="48" customHeight="1" x14ac:dyDescent="0.35">
      <c r="B63" s="37" t="s">
        <v>31</v>
      </c>
      <c r="C63" s="148" t="s">
        <v>287</v>
      </c>
      <c r="D63" s="149"/>
      <c r="E63" s="149"/>
      <c r="F63" s="149"/>
      <c r="G63" s="150"/>
      <c r="H63" s="23" t="s">
        <v>319</v>
      </c>
      <c r="I63" s="9">
        <v>2</v>
      </c>
      <c r="J63" s="8">
        <v>3</v>
      </c>
      <c r="K63" s="8">
        <f t="shared" si="5"/>
        <v>5</v>
      </c>
      <c r="L63" s="9" t="str">
        <f t="shared" si="11"/>
        <v>MEDIO</v>
      </c>
    </row>
    <row r="64" spans="2:12" ht="48" customHeight="1" x14ac:dyDescent="0.35">
      <c r="B64" s="37" t="s">
        <v>31</v>
      </c>
      <c r="C64" s="148" t="s">
        <v>293</v>
      </c>
      <c r="D64" s="149"/>
      <c r="E64" s="149"/>
      <c r="F64" s="149"/>
      <c r="G64" s="150"/>
      <c r="H64" s="39" t="s">
        <v>320</v>
      </c>
      <c r="I64" s="9">
        <v>3</v>
      </c>
      <c r="J64" s="8">
        <v>5</v>
      </c>
      <c r="K64" s="8">
        <f t="shared" si="5"/>
        <v>8</v>
      </c>
      <c r="L64" s="9" t="str">
        <f t="shared" si="11"/>
        <v>EXTREMO</v>
      </c>
    </row>
    <row r="65" spans="2:14" ht="48" customHeight="1" x14ac:dyDescent="0.35">
      <c r="B65" s="37" t="s">
        <v>31</v>
      </c>
      <c r="C65" s="148" t="s">
        <v>288</v>
      </c>
      <c r="D65" s="149"/>
      <c r="E65" s="149"/>
      <c r="F65" s="149"/>
      <c r="G65" s="150"/>
      <c r="H65" s="39" t="s">
        <v>321</v>
      </c>
      <c r="I65" s="9">
        <v>3</v>
      </c>
      <c r="J65" s="8">
        <v>3</v>
      </c>
      <c r="K65" s="8">
        <f t="shared" si="5"/>
        <v>6</v>
      </c>
      <c r="L65" s="9" t="str">
        <f t="shared" si="11"/>
        <v>ALTO</v>
      </c>
    </row>
    <row r="66" spans="2:14" ht="48" customHeight="1" x14ac:dyDescent="0.35">
      <c r="B66" s="37" t="s">
        <v>31</v>
      </c>
      <c r="C66" s="148" t="s">
        <v>289</v>
      </c>
      <c r="D66" s="149"/>
      <c r="E66" s="149"/>
      <c r="F66" s="149"/>
      <c r="G66" s="150"/>
      <c r="H66" s="39" t="s">
        <v>322</v>
      </c>
      <c r="I66" s="9">
        <v>3</v>
      </c>
      <c r="J66" s="8">
        <v>3</v>
      </c>
      <c r="K66" s="8">
        <f t="shared" si="5"/>
        <v>6</v>
      </c>
      <c r="L66" s="9" t="str">
        <f t="shared" si="11"/>
        <v>ALTO</v>
      </c>
    </row>
    <row r="67" spans="2:14" ht="48" customHeight="1" x14ac:dyDescent="0.35">
      <c r="B67" s="37" t="s">
        <v>31</v>
      </c>
      <c r="C67" s="148" t="s">
        <v>290</v>
      </c>
      <c r="D67" s="149"/>
      <c r="E67" s="149"/>
      <c r="F67" s="149"/>
      <c r="G67" s="150"/>
      <c r="H67" s="39" t="s">
        <v>323</v>
      </c>
      <c r="I67" s="9">
        <v>1</v>
      </c>
      <c r="J67" s="8">
        <v>3</v>
      </c>
      <c r="K67" s="8">
        <f t="shared" si="5"/>
        <v>4</v>
      </c>
      <c r="L67" s="9" t="str">
        <f t="shared" si="11"/>
        <v>BAJO</v>
      </c>
    </row>
    <row r="68" spans="2:14" ht="48" customHeight="1" x14ac:dyDescent="0.35">
      <c r="B68" s="37" t="s">
        <v>31</v>
      </c>
      <c r="C68" s="148" t="s">
        <v>291</v>
      </c>
      <c r="D68" s="149"/>
      <c r="E68" s="149"/>
      <c r="F68" s="149"/>
      <c r="G68" s="150"/>
      <c r="H68" s="39" t="s">
        <v>324</v>
      </c>
      <c r="I68" s="9">
        <v>3</v>
      </c>
      <c r="J68" s="8">
        <v>4</v>
      </c>
      <c r="K68" s="8">
        <f t="shared" si="5"/>
        <v>7</v>
      </c>
      <c r="L68" s="9" t="str">
        <f t="shared" si="11"/>
        <v>ALTO</v>
      </c>
    </row>
    <row r="69" spans="2:14" ht="48" customHeight="1" x14ac:dyDescent="0.35">
      <c r="B69" s="37" t="s">
        <v>31</v>
      </c>
      <c r="C69" s="148" t="s">
        <v>295</v>
      </c>
      <c r="D69" s="149"/>
      <c r="E69" s="149"/>
      <c r="F69" s="149"/>
      <c r="G69" s="150"/>
      <c r="H69" s="39" t="s">
        <v>325</v>
      </c>
      <c r="I69" s="9">
        <v>3</v>
      </c>
      <c r="J69" s="8">
        <v>4</v>
      </c>
      <c r="K69" s="8">
        <f t="shared" si="5"/>
        <v>7</v>
      </c>
      <c r="L69" s="9" t="str">
        <f t="shared" si="11"/>
        <v>ALTO</v>
      </c>
    </row>
    <row r="70" spans="2:14" ht="48" customHeight="1" x14ac:dyDescent="0.35">
      <c r="B70" s="37" t="s">
        <v>31</v>
      </c>
      <c r="C70" s="148" t="s">
        <v>294</v>
      </c>
      <c r="D70" s="149"/>
      <c r="E70" s="149"/>
      <c r="F70" s="149"/>
      <c r="G70" s="150"/>
      <c r="H70" s="39" t="s">
        <v>326</v>
      </c>
      <c r="I70" s="9">
        <v>2</v>
      </c>
      <c r="J70" s="8">
        <v>5</v>
      </c>
      <c r="K70" s="8">
        <f t="shared" si="5"/>
        <v>7</v>
      </c>
      <c r="L70" s="9" t="str">
        <f t="shared" si="11"/>
        <v>ALTO</v>
      </c>
    </row>
    <row r="71" spans="2:14" ht="48" customHeight="1" x14ac:dyDescent="0.35">
      <c r="B71" s="37" t="s">
        <v>31</v>
      </c>
      <c r="C71" s="148" t="s">
        <v>299</v>
      </c>
      <c r="D71" s="149"/>
      <c r="E71" s="149"/>
      <c r="F71" s="149"/>
      <c r="G71" s="150"/>
      <c r="H71" s="39" t="s">
        <v>327</v>
      </c>
      <c r="I71" s="9">
        <v>2</v>
      </c>
      <c r="J71" s="8">
        <v>3</v>
      </c>
      <c r="K71" s="8">
        <f t="shared" si="5"/>
        <v>5</v>
      </c>
      <c r="L71" s="9" t="str">
        <f t="shared" si="11"/>
        <v>MEDIO</v>
      </c>
    </row>
    <row r="72" spans="2:14" ht="48" customHeight="1" x14ac:dyDescent="0.35">
      <c r="B72" s="37" t="s">
        <v>31</v>
      </c>
      <c r="C72" s="148" t="s">
        <v>328</v>
      </c>
      <c r="D72" s="149"/>
      <c r="E72" s="149"/>
      <c r="F72" s="149"/>
      <c r="G72" s="150"/>
      <c r="H72" s="39" t="s">
        <v>329</v>
      </c>
      <c r="I72" s="9">
        <v>2</v>
      </c>
      <c r="J72" s="8">
        <v>4</v>
      </c>
      <c r="K72" s="8">
        <f t="shared" si="5"/>
        <v>6</v>
      </c>
      <c r="L72" s="9" t="str">
        <f t="shared" si="11"/>
        <v>ALTO</v>
      </c>
    </row>
    <row r="73" spans="2:14" ht="48" customHeight="1" x14ac:dyDescent="0.35">
      <c r="B73" s="37" t="s">
        <v>31</v>
      </c>
      <c r="C73" s="148" t="s">
        <v>298</v>
      </c>
      <c r="D73" s="149"/>
      <c r="E73" s="149"/>
      <c r="F73" s="149"/>
      <c r="G73" s="150"/>
      <c r="H73" s="39" t="s">
        <v>330</v>
      </c>
      <c r="I73" s="9">
        <v>3</v>
      </c>
      <c r="J73" s="8">
        <v>4</v>
      </c>
      <c r="K73" s="8">
        <f>+I73+J73</f>
        <v>7</v>
      </c>
      <c r="L73" s="9" t="str">
        <f t="shared" si="11"/>
        <v>ALTO</v>
      </c>
    </row>
    <row r="74" spans="2:14" ht="30" customHeight="1" thickBot="1" x14ac:dyDescent="0.4">
      <c r="B74" s="37" t="s">
        <v>31</v>
      </c>
      <c r="C74" s="148" t="s">
        <v>297</v>
      </c>
      <c r="D74" s="149"/>
      <c r="E74" s="149"/>
      <c r="F74" s="149"/>
      <c r="G74" s="150"/>
      <c r="H74" s="44" t="s">
        <v>331</v>
      </c>
      <c r="I74" s="45">
        <v>3</v>
      </c>
      <c r="J74" s="10">
        <v>2</v>
      </c>
      <c r="K74" s="10">
        <f t="shared" si="5"/>
        <v>5</v>
      </c>
      <c r="L74" s="9" t="str">
        <f t="shared" si="11"/>
        <v>MEDIO</v>
      </c>
    </row>
    <row r="75" spans="2:14" ht="48" customHeight="1" x14ac:dyDescent="0.35">
      <c r="B75" s="46"/>
      <c r="C75" s="163"/>
      <c r="D75" s="163"/>
      <c r="E75" s="163"/>
      <c r="H75" s="157"/>
      <c r="I75" s="157"/>
      <c r="L75" s="47"/>
    </row>
    <row r="76" spans="2:14" ht="48" customHeight="1" x14ac:dyDescent="0.35">
      <c r="B76" s="171" t="s">
        <v>92</v>
      </c>
      <c r="C76" s="172" t="s">
        <v>93</v>
      </c>
      <c r="D76" s="173"/>
      <c r="E76" s="48" t="s">
        <v>94</v>
      </c>
      <c r="G76" s="174" t="s">
        <v>65</v>
      </c>
      <c r="H76" s="49" t="s">
        <v>95</v>
      </c>
      <c r="I76" s="49" t="s">
        <v>94</v>
      </c>
      <c r="L76" s="47"/>
    </row>
    <row r="77" spans="2:14" ht="48" customHeight="1" x14ac:dyDescent="0.35">
      <c r="B77" s="171"/>
      <c r="C77" s="154" t="s">
        <v>96</v>
      </c>
      <c r="D77" s="155"/>
      <c r="E77" s="9">
        <v>1</v>
      </c>
      <c r="G77" s="174"/>
      <c r="H77" s="9" t="s">
        <v>97</v>
      </c>
      <c r="I77" s="15">
        <v>1</v>
      </c>
      <c r="L77" s="47"/>
    </row>
    <row r="78" spans="2:14" ht="48" customHeight="1" x14ac:dyDescent="0.35">
      <c r="B78" s="171"/>
      <c r="C78" s="154" t="s">
        <v>98</v>
      </c>
      <c r="D78" s="155"/>
      <c r="E78" s="9">
        <v>2</v>
      </c>
      <c r="G78" s="174"/>
      <c r="H78" s="9" t="s">
        <v>99</v>
      </c>
      <c r="I78" s="15">
        <v>2</v>
      </c>
      <c r="L78" s="47"/>
      <c r="N78" s="50"/>
    </row>
    <row r="79" spans="2:14" ht="48" customHeight="1" x14ac:dyDescent="0.35">
      <c r="B79" s="171"/>
      <c r="C79" s="154" t="s">
        <v>100</v>
      </c>
      <c r="D79" s="155"/>
      <c r="E79" s="9">
        <v>3</v>
      </c>
      <c r="G79" s="174"/>
      <c r="H79" s="9" t="s">
        <v>101</v>
      </c>
      <c r="I79" s="15">
        <v>3</v>
      </c>
      <c r="L79" s="47"/>
    </row>
    <row r="80" spans="2:14" ht="48" customHeight="1" x14ac:dyDescent="0.35">
      <c r="B80" s="171"/>
      <c r="C80" s="154" t="s">
        <v>102</v>
      </c>
      <c r="D80" s="155"/>
      <c r="E80" s="9">
        <v>4</v>
      </c>
      <c r="G80" s="174"/>
      <c r="H80" s="9" t="s">
        <v>103</v>
      </c>
      <c r="I80" s="15">
        <v>4</v>
      </c>
      <c r="L80" s="47"/>
    </row>
    <row r="81" spans="2:12" ht="48" customHeight="1" x14ac:dyDescent="0.35">
      <c r="B81" s="171"/>
      <c r="C81" s="154" t="s">
        <v>104</v>
      </c>
      <c r="D81" s="155"/>
      <c r="E81" s="9">
        <v>5</v>
      </c>
      <c r="G81" s="174"/>
      <c r="H81" s="9" t="s">
        <v>105</v>
      </c>
      <c r="I81" s="15">
        <v>5</v>
      </c>
      <c r="L81" s="47"/>
    </row>
    <row r="82" spans="2:12" ht="48" customHeight="1" x14ac:dyDescent="0.35">
      <c r="B82" s="51"/>
      <c r="C82" s="52"/>
      <c r="D82" s="52"/>
      <c r="E82" s="52"/>
      <c r="G82" s="52"/>
      <c r="H82" s="52"/>
      <c r="I82" s="52"/>
      <c r="J82" s="52"/>
      <c r="K82" s="52"/>
      <c r="L82" s="47"/>
    </row>
    <row r="83" spans="2:12" ht="48" customHeight="1" x14ac:dyDescent="0.35">
      <c r="B83" s="51"/>
      <c r="C83" s="157" t="s">
        <v>106</v>
      </c>
      <c r="D83" s="157"/>
      <c r="E83" s="157"/>
      <c r="F83" s="157"/>
      <c r="G83" s="157"/>
      <c r="H83" s="158"/>
      <c r="I83" s="158"/>
      <c r="J83" s="158"/>
      <c r="K83" s="158"/>
      <c r="L83" s="47"/>
    </row>
    <row r="84" spans="2:12" ht="48" customHeight="1" x14ac:dyDescent="0.35">
      <c r="B84" s="51"/>
      <c r="C84" s="137" t="s">
        <v>107</v>
      </c>
      <c r="D84" s="137"/>
      <c r="E84" s="137"/>
      <c r="F84" s="9" t="s">
        <v>108</v>
      </c>
      <c r="G84" s="9" t="s">
        <v>109</v>
      </c>
      <c r="H84" s="9" t="s">
        <v>110</v>
      </c>
      <c r="I84" s="137" t="s">
        <v>111</v>
      </c>
      <c r="J84" s="137"/>
      <c r="K84" s="137" t="s">
        <v>112</v>
      </c>
      <c r="L84" s="162"/>
    </row>
    <row r="85" spans="2:12" ht="48" customHeight="1" x14ac:dyDescent="0.35">
      <c r="B85" s="51"/>
      <c r="C85" s="137" t="s">
        <v>113</v>
      </c>
      <c r="D85" s="137"/>
      <c r="E85" s="137"/>
      <c r="F85" s="9" t="s">
        <v>114</v>
      </c>
      <c r="G85" s="9" t="s">
        <v>115</v>
      </c>
      <c r="H85" s="9" t="s">
        <v>116</v>
      </c>
      <c r="I85" s="137" t="s">
        <v>117</v>
      </c>
      <c r="J85" s="137"/>
      <c r="K85" s="137" t="s">
        <v>118</v>
      </c>
      <c r="L85" s="162"/>
    </row>
    <row r="86" spans="2:12" ht="48" customHeight="1" x14ac:dyDescent="0.35">
      <c r="B86" s="46"/>
      <c r="C86" s="156" t="s">
        <v>119</v>
      </c>
      <c r="D86" s="156"/>
      <c r="E86" s="156" t="s">
        <v>94</v>
      </c>
      <c r="F86" s="54" t="s">
        <v>97</v>
      </c>
      <c r="G86" s="54" t="s">
        <v>99</v>
      </c>
      <c r="H86" s="55" t="s">
        <v>101</v>
      </c>
      <c r="I86" s="165" t="s">
        <v>103</v>
      </c>
      <c r="J86" s="165"/>
      <c r="K86" s="156" t="s">
        <v>105</v>
      </c>
      <c r="L86" s="159"/>
    </row>
    <row r="87" spans="2:12" ht="48" customHeight="1" x14ac:dyDescent="0.35">
      <c r="B87" s="46"/>
      <c r="C87" s="156"/>
      <c r="D87" s="156"/>
      <c r="E87" s="156"/>
      <c r="F87" s="56">
        <v>1</v>
      </c>
      <c r="G87" s="56">
        <v>2</v>
      </c>
      <c r="H87" s="56">
        <v>3</v>
      </c>
      <c r="I87" s="160">
        <v>4</v>
      </c>
      <c r="J87" s="160"/>
      <c r="K87" s="160">
        <v>5</v>
      </c>
      <c r="L87" s="161"/>
    </row>
    <row r="88" spans="2:12" ht="48" customHeight="1" x14ac:dyDescent="0.35">
      <c r="B88" s="46"/>
      <c r="C88" s="137" t="s">
        <v>96</v>
      </c>
      <c r="D88" s="137"/>
      <c r="E88" s="11">
        <v>1</v>
      </c>
      <c r="F88" s="57">
        <v>2</v>
      </c>
      <c r="G88" s="57">
        <v>3</v>
      </c>
      <c r="H88" s="57">
        <v>4</v>
      </c>
      <c r="I88" s="175">
        <v>5</v>
      </c>
      <c r="J88" s="175"/>
      <c r="K88" s="166">
        <v>6</v>
      </c>
      <c r="L88" s="167"/>
    </row>
    <row r="89" spans="2:12" ht="48" customHeight="1" x14ac:dyDescent="0.35">
      <c r="B89" s="46"/>
      <c r="C89" s="137" t="s">
        <v>98</v>
      </c>
      <c r="D89" s="137"/>
      <c r="E89" s="11">
        <v>2</v>
      </c>
      <c r="F89" s="57">
        <v>3</v>
      </c>
      <c r="G89" s="57">
        <v>4</v>
      </c>
      <c r="H89" s="58">
        <v>5</v>
      </c>
      <c r="I89" s="166">
        <v>6</v>
      </c>
      <c r="J89" s="166"/>
      <c r="K89" s="168">
        <v>7</v>
      </c>
      <c r="L89" s="169"/>
    </row>
    <row r="90" spans="2:12" ht="48" customHeight="1" x14ac:dyDescent="0.35">
      <c r="B90" s="46"/>
      <c r="C90" s="137" t="s">
        <v>100</v>
      </c>
      <c r="D90" s="137"/>
      <c r="E90" s="11">
        <v>3</v>
      </c>
      <c r="F90" s="57">
        <v>4</v>
      </c>
      <c r="G90" s="58">
        <v>5</v>
      </c>
      <c r="H90" s="59">
        <v>6</v>
      </c>
      <c r="I90" s="166">
        <v>7</v>
      </c>
      <c r="J90" s="166"/>
      <c r="K90" s="164">
        <v>8</v>
      </c>
      <c r="L90" s="170"/>
    </row>
    <row r="91" spans="2:12" ht="48" customHeight="1" x14ac:dyDescent="0.35">
      <c r="B91" s="46"/>
      <c r="C91" s="137" t="s">
        <v>102</v>
      </c>
      <c r="D91" s="137"/>
      <c r="E91" s="11">
        <v>4</v>
      </c>
      <c r="F91" s="58">
        <v>5</v>
      </c>
      <c r="G91" s="59">
        <v>6</v>
      </c>
      <c r="H91" s="59">
        <v>7</v>
      </c>
      <c r="I91" s="164">
        <v>8</v>
      </c>
      <c r="J91" s="164"/>
      <c r="K91" s="164">
        <v>9</v>
      </c>
      <c r="L91" s="170"/>
    </row>
    <row r="92" spans="2:12" ht="48" customHeight="1" x14ac:dyDescent="0.35">
      <c r="B92" s="46"/>
      <c r="C92" s="137" t="s">
        <v>104</v>
      </c>
      <c r="D92" s="137"/>
      <c r="E92" s="11">
        <v>5</v>
      </c>
      <c r="F92" s="59">
        <v>6</v>
      </c>
      <c r="G92" s="59">
        <v>7</v>
      </c>
      <c r="H92" s="60">
        <v>8</v>
      </c>
      <c r="I92" s="164">
        <v>9</v>
      </c>
      <c r="J92" s="164"/>
      <c r="K92" s="164">
        <v>10</v>
      </c>
      <c r="L92" s="170"/>
    </row>
    <row r="93" spans="2:12" ht="48" customHeight="1" x14ac:dyDescent="0.35">
      <c r="B93" s="46"/>
      <c r="L93" s="47"/>
    </row>
    <row r="94" spans="2:12" ht="48" customHeight="1" x14ac:dyDescent="0.35">
      <c r="B94" s="46"/>
      <c r="G94" s="157" t="s">
        <v>120</v>
      </c>
      <c r="H94" s="157"/>
      <c r="L94" s="47"/>
    </row>
    <row r="95" spans="2:12" ht="48" customHeight="1" x14ac:dyDescent="0.35">
      <c r="B95" s="46"/>
      <c r="G95" s="54" t="s">
        <v>106</v>
      </c>
      <c r="H95" s="61" t="s">
        <v>119</v>
      </c>
      <c r="L95" s="47"/>
    </row>
    <row r="96" spans="2:12" ht="48" customHeight="1" x14ac:dyDescent="0.35">
      <c r="B96" s="46"/>
      <c r="G96" s="60" t="s">
        <v>121</v>
      </c>
      <c r="H96" s="22" t="s">
        <v>122</v>
      </c>
      <c r="L96" s="47"/>
    </row>
    <row r="97" spans="2:12" ht="48" customHeight="1" x14ac:dyDescent="0.35">
      <c r="B97" s="46"/>
      <c r="G97" s="59" t="s">
        <v>123</v>
      </c>
      <c r="H97" s="22" t="s">
        <v>124</v>
      </c>
      <c r="L97" s="47"/>
    </row>
    <row r="98" spans="2:12" ht="48" customHeight="1" x14ac:dyDescent="0.35">
      <c r="B98" s="46"/>
      <c r="G98" s="58">
        <v>5</v>
      </c>
      <c r="H98" s="22" t="s">
        <v>125</v>
      </c>
      <c r="L98" s="47"/>
    </row>
    <row r="99" spans="2:12" ht="48" customHeight="1" x14ac:dyDescent="0.35">
      <c r="B99" s="46"/>
      <c r="G99" s="57" t="s">
        <v>126</v>
      </c>
      <c r="H99" s="22" t="s">
        <v>127</v>
      </c>
      <c r="L99" s="47"/>
    </row>
    <row r="100" spans="2:12" ht="48" customHeight="1" thickBot="1" x14ac:dyDescent="0.4">
      <c r="B100" s="31"/>
      <c r="C100" s="32"/>
      <c r="D100" s="32"/>
      <c r="E100" s="32"/>
      <c r="F100" s="32"/>
      <c r="G100" s="32"/>
      <c r="H100" s="32"/>
      <c r="I100" s="32"/>
      <c r="J100" s="32"/>
      <c r="K100" s="32"/>
      <c r="L100" s="33"/>
    </row>
  </sheetData>
  <autoFilter ref="B16:Q74" xr:uid="{00000000-0001-0000-0200-000000000000}">
    <filterColumn colId="1" showButton="0"/>
    <filterColumn colId="2" showButton="0"/>
    <filterColumn colId="3" showButton="0"/>
    <filterColumn colId="4" showButton="0"/>
  </autoFilter>
  <mergeCells count="106">
    <mergeCell ref="C20:G20"/>
    <mergeCell ref="H15:L15"/>
    <mergeCell ref="B15:G15"/>
    <mergeCell ref="C17:G17"/>
    <mergeCell ref="C25:G25"/>
    <mergeCell ref="C40:G40"/>
    <mergeCell ref="C74:G74"/>
    <mergeCell ref="C54:G54"/>
    <mergeCell ref="C42:G42"/>
    <mergeCell ref="C48:G48"/>
    <mergeCell ref="C49:G49"/>
    <mergeCell ref="C29:G29"/>
    <mergeCell ref="C30:G30"/>
    <mergeCell ref="C31:G31"/>
    <mergeCell ref="C32:G32"/>
    <mergeCell ref="C36:G36"/>
    <mergeCell ref="C37:G37"/>
    <mergeCell ref="C38:G38"/>
    <mergeCell ref="C21:G21"/>
    <mergeCell ref="C22:G22"/>
    <mergeCell ref="C26:G26"/>
    <mergeCell ref="C27:G27"/>
    <mergeCell ref="C28:G28"/>
    <mergeCell ref="C39:G39"/>
    <mergeCell ref="B6:L6"/>
    <mergeCell ref="B2:B4"/>
    <mergeCell ref="B12:L12"/>
    <mergeCell ref="B7:L7"/>
    <mergeCell ref="C2:J4"/>
    <mergeCell ref="K2:L4"/>
    <mergeCell ref="C16:G16"/>
    <mergeCell ref="C18:G18"/>
    <mergeCell ref="C19:G19"/>
    <mergeCell ref="B76:B81"/>
    <mergeCell ref="C76:D76"/>
    <mergeCell ref="C77:D77"/>
    <mergeCell ref="C90:D90"/>
    <mergeCell ref="C86:D87"/>
    <mergeCell ref="C85:E85"/>
    <mergeCell ref="C88:D88"/>
    <mergeCell ref="I89:J89"/>
    <mergeCell ref="C23:G23"/>
    <mergeCell ref="C24:G24"/>
    <mergeCell ref="C33:G33"/>
    <mergeCell ref="C34:G34"/>
    <mergeCell ref="C47:G47"/>
    <mergeCell ref="C51:G51"/>
    <mergeCell ref="C78:D78"/>
    <mergeCell ref="C79:D79"/>
    <mergeCell ref="C80:D80"/>
    <mergeCell ref="G76:G81"/>
    <mergeCell ref="C35:G35"/>
    <mergeCell ref="C41:G41"/>
    <mergeCell ref="C43:G43"/>
    <mergeCell ref="C44:G44"/>
    <mergeCell ref="H75:I75"/>
    <mergeCell ref="I88:J88"/>
    <mergeCell ref="G94:H94"/>
    <mergeCell ref="C89:D89"/>
    <mergeCell ref="K84:L84"/>
    <mergeCell ref="C92:D92"/>
    <mergeCell ref="C91:D91"/>
    <mergeCell ref="I92:J92"/>
    <mergeCell ref="I86:J86"/>
    <mergeCell ref="I84:J84"/>
    <mergeCell ref="I85:J85"/>
    <mergeCell ref="K88:L88"/>
    <mergeCell ref="K89:L89"/>
    <mergeCell ref="K90:L90"/>
    <mergeCell ref="K91:L91"/>
    <mergeCell ref="K92:L92"/>
    <mergeCell ref="I91:J91"/>
    <mergeCell ref="I90:J90"/>
    <mergeCell ref="C81:D81"/>
    <mergeCell ref="C84:E84"/>
    <mergeCell ref="E86:E87"/>
    <mergeCell ref="C83:K83"/>
    <mergeCell ref="K86:L86"/>
    <mergeCell ref="K87:L87"/>
    <mergeCell ref="K85:L85"/>
    <mergeCell ref="C57:G57"/>
    <mergeCell ref="C58:G58"/>
    <mergeCell ref="C75:E75"/>
    <mergeCell ref="I87:J87"/>
    <mergeCell ref="C63:G63"/>
    <mergeCell ref="C64:G64"/>
    <mergeCell ref="C65:G65"/>
    <mergeCell ref="C66:G66"/>
    <mergeCell ref="C67:G67"/>
    <mergeCell ref="C73:G73"/>
    <mergeCell ref="C68:G68"/>
    <mergeCell ref="C69:G69"/>
    <mergeCell ref="C70:G70"/>
    <mergeCell ref="C71:G71"/>
    <mergeCell ref="C72:G72"/>
    <mergeCell ref="C52:G52"/>
    <mergeCell ref="C53:G53"/>
    <mergeCell ref="C45:G45"/>
    <mergeCell ref="C46:G46"/>
    <mergeCell ref="C50:G50"/>
    <mergeCell ref="C59:G59"/>
    <mergeCell ref="C60:G60"/>
    <mergeCell ref="C61:G61"/>
    <mergeCell ref="C62:G62"/>
    <mergeCell ref="C55:G55"/>
    <mergeCell ref="C56:G56"/>
  </mergeCells>
  <phoneticPr fontId="1" type="noConversion"/>
  <conditionalFormatting sqref="J17:K74">
    <cfRule type="expression" dxfId="17" priority="1" stopIfTrue="1">
      <formula>"""bajo"""</formula>
    </cfRule>
  </conditionalFormatting>
  <conditionalFormatting sqref="L17:L74">
    <cfRule type="cellIs" dxfId="16" priority="7" stopIfTrue="1" operator="equal">
      <formula>"EXTREMO"</formula>
    </cfRule>
    <cfRule type="cellIs" dxfId="15" priority="8" stopIfTrue="1" operator="equal">
      <formula>"ALTO"</formula>
    </cfRule>
    <cfRule type="cellIs" dxfId="14" priority="9" stopIfTrue="1" operator="equal">
      <formula>"MEDIO"</formula>
    </cfRule>
    <cfRule type="cellIs" dxfId="13" priority="10" stopIfTrue="1" operator="equal">
      <formula>"BAJO"</formula>
    </cfRule>
  </conditionalFormatting>
  <dataValidations count="20">
    <dataValidation type="list" allowBlank="1" showInputMessage="1" showErrorMessage="1" sqref="H15" xr:uid="{00000000-0002-0000-0200-000002000000}">
      <formula1>$B$104:$B$105</formula1>
    </dataValidation>
    <dataValidation type="list" allowBlank="1" showInputMessage="1" showErrorMessage="1" sqref="I17:I20 I23:I25 I33:I35 I40:I55" xr:uid="{00000000-0002-0000-0200-000000000000}">
      <formula1>$E$77:$E$81</formula1>
    </dataValidation>
    <dataValidation type="list" allowBlank="1" showInputMessage="1" showErrorMessage="1" sqref="J17:J20 J23:J25 J33:J35 J40:J55" xr:uid="{00000000-0002-0000-0200-000001000000}">
      <formula1>$I$77:$I$81</formula1>
    </dataValidation>
    <dataValidation type="list" allowBlank="1" showInputMessage="1" showErrorMessage="1" sqref="C17:G20 C23:G25 C33:G35 C40:G55" xr:uid="{0E0BD58A-1DE6-41CE-B880-88B9A754080C}">
      <formula1>#REF!</formula1>
    </dataValidation>
    <dataValidation type="list" allowBlank="1" showInputMessage="1" showErrorMessage="1" sqref="J21:J22" xr:uid="{2F61030F-B3E7-46DD-91DF-594D6D52EAB5}">
      <formula1>$I$82:$I$86</formula1>
    </dataValidation>
    <dataValidation type="list" allowBlank="1" showInputMessage="1" showErrorMessage="1" sqref="I21:I22" xr:uid="{C081F4C4-0BF8-4A17-9083-CA3301B58E4D}">
      <formula1>$E$82:$E$86</formula1>
    </dataValidation>
    <dataValidation type="list" allowBlank="1" showInputMessage="1" showErrorMessage="1" sqref="C22:G22 C26:G27" xr:uid="{446D17B9-63CC-4C5B-9498-A5435ED397DE}">
      <formula1>INDIRECT($B$18)</formula1>
    </dataValidation>
    <dataValidation type="list" allowBlank="1" showInputMessage="1" showErrorMessage="1" sqref="C21:G21" xr:uid="{10CF14A6-3A2C-4EB0-812E-7F77E6FBA256}">
      <formula1>INDIRECT($B$17)</formula1>
    </dataValidation>
    <dataValidation type="list" allowBlank="1" showInputMessage="1" showErrorMessage="1" sqref="B17:B74" xr:uid="{00000000-0002-0000-0200-000004000000}">
      <formula1>"PLANEACIÓN,SELECCIÓN,CONTRATACIÓN,EJECUCIÓN"</formula1>
    </dataValidation>
    <dataValidation type="list" allowBlank="1" showInputMessage="1" showErrorMessage="1" sqref="J26:J32" xr:uid="{7AF745BE-37C7-460E-9441-2913C1B8A900}">
      <formula1>$I$75:$I$79</formula1>
    </dataValidation>
    <dataValidation type="list" allowBlank="1" showInputMessage="1" showErrorMessage="1" sqref="I26:I32" xr:uid="{D73D00EA-30B9-4E81-9C7C-AACDF992F9E3}">
      <formula1>$E$75:$E$79</formula1>
    </dataValidation>
    <dataValidation type="list" allowBlank="1" showInputMessage="1" showErrorMessage="1" sqref="J36:J39" xr:uid="{BE540EB3-9C49-4D3B-959F-790D8FDB25AF}">
      <formula1>$I$52:$I$75</formula1>
    </dataValidation>
    <dataValidation type="list" allowBlank="1" showInputMessage="1" showErrorMessage="1" sqref="I36:I39" xr:uid="{3DBA6095-9006-46CF-AF9F-B9A1FD550695}">
      <formula1>$E$52:$E$75</formula1>
    </dataValidation>
    <dataValidation type="list" allowBlank="1" showInputMessage="1" showErrorMessage="1" sqref="E37:G37" xr:uid="{2CE64F61-21DD-4BE9-89CC-53648A4823C8}">
      <formula1>INDIRECT($B$25)</formula1>
    </dataValidation>
    <dataValidation type="list" allowBlank="1" showInputMessage="1" showErrorMessage="1" sqref="J56:J74" xr:uid="{0A5AE963-A86D-41DF-A4F9-151C14C807CC}">
      <formula1>$I$52:$I$56</formula1>
    </dataValidation>
    <dataValidation type="list" allowBlank="1" showInputMessage="1" showErrorMessage="1" sqref="I56:I74" xr:uid="{DCB76BC5-F234-4FE3-8355-3FB8FDAA91B9}">
      <formula1>$E$52:$E$56</formula1>
    </dataValidation>
    <dataValidation type="list" allowBlank="1" showInputMessage="1" showErrorMessage="1" sqref="C74" xr:uid="{DFF294CF-4BFE-41EC-8196-559701B0C8D2}">
      <formula1>INDIRECT($B$48)</formula1>
    </dataValidation>
    <dataValidation type="list" allowBlank="1" showInputMessage="1" showErrorMessage="1" sqref="C73" xr:uid="{AD58C67E-0FA5-4460-A079-9568E97C7FA6}">
      <formula1>INDIRECT($B$29)</formula1>
    </dataValidation>
    <dataValidation type="list" allowBlank="1" showInputMessage="1" showErrorMessage="1" sqref="C72" xr:uid="{EEC2B9FE-D4D7-4A26-A2A0-D2D07E1C9E29}">
      <formula1>INDIRECT($B$28)</formula1>
    </dataValidation>
    <dataValidation type="list" allowBlank="1" showInputMessage="1" showErrorMessage="1" sqref="C71" xr:uid="{8640832E-0FED-4FDB-8FFF-2D6E8FCD5732}">
      <formula1>INDIRECT($B$27)</formula1>
    </dataValidation>
  </dataValidations>
  <printOptions horizontalCentered="1"/>
  <pageMargins left="0.7" right="0.7" top="0.75" bottom="0.75" header="0.3" footer="0.3"/>
  <pageSetup scale="13"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102"/>
  <sheetViews>
    <sheetView showGridLines="0" zoomScale="40" zoomScaleNormal="40" zoomScalePageLayoutView="70" workbookViewId="0">
      <selection activeCell="B2" sqref="B2:B4"/>
    </sheetView>
  </sheetViews>
  <sheetFormatPr baseColWidth="10" defaultColWidth="11.453125" defaultRowHeight="72" customHeight="1" x14ac:dyDescent="0.35"/>
  <cols>
    <col min="1" max="1" width="2.81640625" style="17" customWidth="1"/>
    <col min="2" max="2" width="41.7265625" style="17" customWidth="1"/>
    <col min="3" max="3" width="15.81640625" style="17" customWidth="1"/>
    <col min="4" max="4" width="13.1796875" style="17" customWidth="1"/>
    <col min="5" max="5" width="16.453125" style="17" customWidth="1"/>
    <col min="6" max="6" width="14.81640625" style="17" customWidth="1"/>
    <col min="7" max="7" width="46.81640625" style="63" customWidth="1"/>
    <col min="8" max="8" width="47.54296875" style="63" customWidth="1"/>
    <col min="9" max="9" width="15.81640625" style="17" customWidth="1"/>
    <col min="10" max="10" width="9.453125" style="17" customWidth="1"/>
    <col min="11" max="16" width="14" style="17" customWidth="1"/>
    <col min="17" max="17" width="40.7265625" style="17" customWidth="1"/>
    <col min="18" max="18" width="41.7265625" style="62" customWidth="1"/>
    <col min="19" max="16384" width="11.453125" style="17"/>
  </cols>
  <sheetData>
    <row r="2" spans="2:26" ht="72" customHeight="1" x14ac:dyDescent="0.35">
      <c r="B2" s="103"/>
      <c r="C2" s="117" t="s">
        <v>3</v>
      </c>
      <c r="D2" s="118"/>
      <c r="E2" s="118"/>
      <c r="F2" s="118"/>
      <c r="G2" s="118"/>
      <c r="H2" s="118"/>
      <c r="I2" s="118"/>
      <c r="J2" s="118"/>
      <c r="K2" s="118"/>
      <c r="L2" s="118"/>
      <c r="M2" s="118"/>
      <c r="N2" s="118"/>
      <c r="O2" s="118"/>
      <c r="P2" s="119"/>
      <c r="Q2" s="185" t="s">
        <v>1</v>
      </c>
      <c r="R2" s="186"/>
    </row>
    <row r="3" spans="2:26" ht="72" customHeight="1" x14ac:dyDescent="0.35">
      <c r="B3" s="103"/>
      <c r="C3" s="120"/>
      <c r="D3" s="121"/>
      <c r="E3" s="121"/>
      <c r="F3" s="121"/>
      <c r="G3" s="121"/>
      <c r="H3" s="121"/>
      <c r="I3" s="121"/>
      <c r="J3" s="121"/>
      <c r="K3" s="121"/>
      <c r="L3" s="121"/>
      <c r="M3" s="121"/>
      <c r="N3" s="121"/>
      <c r="O3" s="121"/>
      <c r="P3" s="122"/>
      <c r="Q3" s="187"/>
      <c r="R3" s="188"/>
    </row>
    <row r="4" spans="2:26" ht="72" customHeight="1" x14ac:dyDescent="0.35">
      <c r="B4" s="103"/>
      <c r="C4" s="123"/>
      <c r="D4" s="124"/>
      <c r="E4" s="124"/>
      <c r="F4" s="124"/>
      <c r="G4" s="124"/>
      <c r="H4" s="124"/>
      <c r="I4" s="124"/>
      <c r="J4" s="124"/>
      <c r="K4" s="124"/>
      <c r="L4" s="124"/>
      <c r="M4" s="124"/>
      <c r="N4" s="124"/>
      <c r="O4" s="124"/>
      <c r="P4" s="125"/>
      <c r="Q4" s="189"/>
      <c r="R4" s="190"/>
    </row>
    <row r="5" spans="2:26" ht="72" customHeight="1" thickBot="1" x14ac:dyDescent="0.4"/>
    <row r="6" spans="2:26" ht="89.5" customHeight="1" thickBot="1" x14ac:dyDescent="0.4">
      <c r="B6" s="245" t="str">
        <f>+EVALUACION!B6</f>
        <v>Objeto Contractual: PRESTAR SERVICIOS PARA EL DESARROLLO DE PROCESOS DE FORMACIÓN Y FORTALECIMIENTO DE CAPACIDADES, ORIENTADOS A LA CONSTRUCCIÓN PARTICIPATIVA DE CARTOGRAFÍA SOCIAL QUE PERMITA LA IDENTIFICACIÓN DE DINÁMICAS TERRITORIALES, DE CONVIVENCIA Y CONFLICTIVIDAD ASOCIADAS A LAS BARRAS FUTBOLERAS DE LA LOCALIDAD DE PUENTE ARANDA, EN EL MARCO DEL PROYECTO DE INVERSIÓN NO. 2455 “TEJIENDO SEGURIDAD Y CONVIVENCIA EN PUENTE ARANDA”.</v>
      </c>
      <c r="C6" s="246"/>
      <c r="D6" s="246"/>
      <c r="E6" s="246"/>
      <c r="F6" s="246"/>
      <c r="G6" s="246"/>
      <c r="H6" s="246"/>
      <c r="I6" s="246"/>
      <c r="J6" s="246"/>
      <c r="K6" s="246"/>
      <c r="L6" s="246"/>
      <c r="M6" s="246"/>
      <c r="N6" s="246"/>
      <c r="O6" s="246"/>
      <c r="P6" s="246"/>
      <c r="Q6" s="246"/>
      <c r="R6" s="247"/>
      <c r="S6" s="24"/>
      <c r="T6" s="24"/>
      <c r="U6" s="24"/>
      <c r="V6" s="24"/>
      <c r="W6" s="24"/>
      <c r="X6" s="24"/>
      <c r="Y6" s="24"/>
      <c r="Z6" s="24"/>
    </row>
    <row r="7" spans="2:26" ht="72" customHeight="1" x14ac:dyDescent="0.35">
      <c r="B7" s="248" t="s">
        <v>5</v>
      </c>
      <c r="C7" s="121"/>
      <c r="D7" s="121"/>
      <c r="E7" s="121"/>
      <c r="F7" s="121"/>
      <c r="G7" s="121"/>
      <c r="H7" s="121"/>
      <c r="I7" s="121"/>
      <c r="J7" s="121"/>
      <c r="K7" s="121"/>
      <c r="L7" s="121"/>
      <c r="M7" s="121"/>
      <c r="N7" s="121"/>
      <c r="O7" s="121"/>
      <c r="P7" s="121"/>
      <c r="Q7" s="121"/>
      <c r="R7" s="249"/>
    </row>
    <row r="8" spans="2:26" ht="72" customHeight="1" x14ac:dyDescent="0.35">
      <c r="B8" s="243" t="s">
        <v>128</v>
      </c>
      <c r="C8" s="244"/>
      <c r="D8" s="244"/>
      <c r="E8" s="244"/>
      <c r="F8" s="244"/>
      <c r="G8" s="244"/>
      <c r="H8" s="244"/>
      <c r="I8" s="244"/>
      <c r="J8" s="244"/>
      <c r="K8" s="244"/>
      <c r="L8" s="244"/>
      <c r="M8" s="244"/>
      <c r="N8" s="244"/>
      <c r="O8" s="244"/>
      <c r="P8" s="244"/>
      <c r="Q8" s="244"/>
      <c r="R8" s="244"/>
    </row>
    <row r="9" spans="2:26" ht="72" customHeight="1" x14ac:dyDescent="0.35">
      <c r="B9" s="241" t="s">
        <v>129</v>
      </c>
      <c r="C9" s="242"/>
      <c r="D9" s="242"/>
      <c r="E9" s="242"/>
      <c r="F9" s="242"/>
      <c r="G9" s="242"/>
      <c r="H9" s="242"/>
      <c r="I9" s="242"/>
      <c r="J9" s="242"/>
      <c r="K9" s="242"/>
      <c r="L9" s="242"/>
      <c r="M9" s="242"/>
      <c r="N9" s="242"/>
      <c r="O9" s="242"/>
      <c r="P9" s="242"/>
      <c r="Q9" s="242"/>
      <c r="R9" s="242"/>
    </row>
    <row r="10" spans="2:26" ht="72" customHeight="1" x14ac:dyDescent="0.35">
      <c r="B10" s="243" t="s">
        <v>130</v>
      </c>
      <c r="C10" s="244"/>
      <c r="D10" s="244"/>
      <c r="E10" s="244"/>
      <c r="F10" s="244"/>
      <c r="G10" s="244"/>
      <c r="H10" s="244"/>
      <c r="I10" s="244"/>
      <c r="J10" s="244"/>
      <c r="K10" s="244"/>
      <c r="L10" s="244"/>
      <c r="M10" s="244"/>
      <c r="N10" s="244"/>
      <c r="O10" s="244"/>
      <c r="P10" s="244"/>
      <c r="Q10" s="244"/>
      <c r="R10" s="244"/>
    </row>
    <row r="11" spans="2:26" ht="72" customHeight="1" x14ac:dyDescent="0.35">
      <c r="B11" s="46"/>
      <c r="R11" s="47"/>
    </row>
    <row r="12" spans="2:26" ht="72" customHeight="1" x14ac:dyDescent="0.35">
      <c r="B12" s="46"/>
      <c r="R12" s="47"/>
    </row>
    <row r="13" spans="2:26" ht="72" customHeight="1" x14ac:dyDescent="0.35">
      <c r="B13" s="46"/>
      <c r="R13" s="47"/>
    </row>
    <row r="14" spans="2:26" ht="72" customHeight="1" thickBot="1" x14ac:dyDescent="0.4">
      <c r="B14" s="46"/>
      <c r="R14" s="47"/>
    </row>
    <row r="15" spans="2:26" ht="72" customHeight="1" x14ac:dyDescent="0.35">
      <c r="B15" s="34" t="s">
        <v>61</v>
      </c>
      <c r="C15" s="191" t="s">
        <v>62</v>
      </c>
      <c r="D15" s="191"/>
      <c r="E15" s="191"/>
      <c r="F15" s="191"/>
      <c r="G15" s="251" t="s">
        <v>131</v>
      </c>
      <c r="H15" s="251"/>
      <c r="I15" s="35" t="s">
        <v>64</v>
      </c>
      <c r="J15" s="35" t="s">
        <v>65</v>
      </c>
      <c r="K15" s="35" t="s">
        <v>66</v>
      </c>
      <c r="L15" s="35" t="s">
        <v>67</v>
      </c>
      <c r="M15" s="35" t="s">
        <v>132</v>
      </c>
      <c r="N15" s="35" t="s">
        <v>133</v>
      </c>
      <c r="O15" s="35" t="s">
        <v>134</v>
      </c>
      <c r="P15" s="35" t="s">
        <v>135</v>
      </c>
      <c r="Q15" s="35" t="s">
        <v>136</v>
      </c>
      <c r="R15" s="36" t="s">
        <v>137</v>
      </c>
    </row>
    <row r="16" spans="2:26" s="65" customFormat="1" ht="105" customHeight="1" x14ac:dyDescent="0.35">
      <c r="B16" s="9" t="str">
        <f>+EVALUACION!B17</f>
        <v>PLANEACIÓN</v>
      </c>
      <c r="C16" s="137" t="str">
        <f>+EVALUACION!C17</f>
        <v>Deficiente estructuración técnica del proceso</v>
      </c>
      <c r="D16" s="137"/>
      <c r="E16" s="137"/>
      <c r="F16" s="137"/>
      <c r="G16" s="250" t="s">
        <v>224</v>
      </c>
      <c r="H16" s="250"/>
      <c r="I16" s="9">
        <f>+EVALUACION!I17</f>
        <v>2</v>
      </c>
      <c r="J16" s="9">
        <f>+EVALUACION!J17</f>
        <v>3</v>
      </c>
      <c r="K16" s="9">
        <f>+I16+J16</f>
        <v>5</v>
      </c>
      <c r="L16" s="9" t="str">
        <f>IF(K16&lt;=4,"BAJO",IF(K16=5,"MEDIO",IF(K16=6,"ALTO",IF(K16=7,"ALTO","EXTREMO"))))</f>
        <v>MEDIO</v>
      </c>
      <c r="M16" s="9" t="s">
        <v>138</v>
      </c>
      <c r="N16" s="9" t="s">
        <v>139</v>
      </c>
      <c r="O16" s="9" t="s">
        <v>140</v>
      </c>
      <c r="P16" s="9" t="s">
        <v>141</v>
      </c>
      <c r="Q16" s="9" t="s">
        <v>142</v>
      </c>
      <c r="R16" s="9" t="s">
        <v>143</v>
      </c>
    </row>
    <row r="17" spans="2:18" s="65" customFormat="1" ht="145.5" customHeight="1" x14ac:dyDescent="0.35">
      <c r="B17" s="9" t="str">
        <f>+EVALUACION!B18</f>
        <v>PLANEACIÓN</v>
      </c>
      <c r="C17" s="137" t="str">
        <f>+EVALUACION!C18</f>
        <v>Insuficiencia presupuestal o subestimación de costos</v>
      </c>
      <c r="D17" s="137"/>
      <c r="E17" s="137"/>
      <c r="F17" s="137"/>
      <c r="G17" s="202" t="s">
        <v>225</v>
      </c>
      <c r="H17" s="203"/>
      <c r="I17" s="9">
        <f>+EVALUACION!I18</f>
        <v>3</v>
      </c>
      <c r="J17" s="9">
        <f>+EVALUACION!J18</f>
        <v>3</v>
      </c>
      <c r="K17" s="9">
        <f t="shared" ref="K17:K73" si="0">+I17+J17</f>
        <v>6</v>
      </c>
      <c r="L17" s="9" t="str">
        <f t="shared" ref="L17:L73" si="1">IF(K17&lt;=4,"BAJO",IF(K17=5,"MEDIO",IF(K17=6,"ALTO",IF(K17=7,"ALTO","EXTREMO"))))</f>
        <v>ALTO</v>
      </c>
      <c r="M17" s="9" t="s">
        <v>144</v>
      </c>
      <c r="N17" s="9" t="s">
        <v>248</v>
      </c>
      <c r="O17" s="9" t="s">
        <v>145</v>
      </c>
      <c r="P17" s="9" t="s">
        <v>146</v>
      </c>
      <c r="Q17" s="9" t="s">
        <v>147</v>
      </c>
      <c r="R17" s="9" t="s">
        <v>148</v>
      </c>
    </row>
    <row r="18" spans="2:18" s="65" customFormat="1" ht="112.5" customHeight="1" x14ac:dyDescent="0.35">
      <c r="B18" s="9" t="str">
        <f>+EVALUACION!B19</f>
        <v>PLANEACIÓN</v>
      </c>
      <c r="C18" s="137" t="str">
        <f>+EVALUACION!C19</f>
        <v>Desarticulación institucional en la planeación</v>
      </c>
      <c r="D18" s="137"/>
      <c r="E18" s="137"/>
      <c r="F18" s="137"/>
      <c r="G18" s="202" t="s">
        <v>226</v>
      </c>
      <c r="H18" s="203"/>
      <c r="I18" s="9">
        <f>+EVALUACION!I19</f>
        <v>3</v>
      </c>
      <c r="J18" s="9">
        <f>+EVALUACION!J19</f>
        <v>3</v>
      </c>
      <c r="K18" s="9">
        <f t="shared" si="0"/>
        <v>6</v>
      </c>
      <c r="L18" s="9" t="str">
        <f t="shared" si="1"/>
        <v>ALTO</v>
      </c>
      <c r="M18" s="9" t="s">
        <v>138</v>
      </c>
      <c r="N18" s="9" t="s">
        <v>249</v>
      </c>
      <c r="O18" s="9" t="s">
        <v>149</v>
      </c>
      <c r="P18" s="9" t="s">
        <v>150</v>
      </c>
      <c r="Q18" s="73" t="s">
        <v>151</v>
      </c>
      <c r="R18" s="64" t="s">
        <v>152</v>
      </c>
    </row>
    <row r="19" spans="2:18" s="65" customFormat="1" ht="123" customHeight="1" x14ac:dyDescent="0.35">
      <c r="B19" s="9" t="str">
        <f>+EVALUACION!B20</f>
        <v>PLANEACIÓN</v>
      </c>
      <c r="C19" s="137" t="str">
        <f>+EVALUACION!C20</f>
        <v>Identificación insuficiente de dinámicas territoriales</v>
      </c>
      <c r="D19" s="137"/>
      <c r="E19" s="137"/>
      <c r="F19" s="137"/>
      <c r="G19" s="202" t="s">
        <v>227</v>
      </c>
      <c r="H19" s="203"/>
      <c r="I19" s="9">
        <f>+EVALUACION!I20</f>
        <v>3</v>
      </c>
      <c r="J19" s="9">
        <f>+EVALUACION!J20</f>
        <v>4</v>
      </c>
      <c r="K19" s="9">
        <f t="shared" si="0"/>
        <v>7</v>
      </c>
      <c r="L19" s="9" t="str">
        <f t="shared" si="1"/>
        <v>ALTO</v>
      </c>
      <c r="M19" s="9" t="s">
        <v>138</v>
      </c>
      <c r="N19" s="9" t="s">
        <v>250</v>
      </c>
      <c r="O19" s="9" t="s">
        <v>149</v>
      </c>
      <c r="P19" s="9" t="s">
        <v>150</v>
      </c>
      <c r="Q19" s="9" t="s">
        <v>153</v>
      </c>
      <c r="R19" s="64" t="s">
        <v>154</v>
      </c>
    </row>
    <row r="20" spans="2:18" s="65" customFormat="1" ht="123" customHeight="1" x14ac:dyDescent="0.35">
      <c r="B20" s="9" t="str">
        <f>+EVALUACION!B21</f>
        <v>PLANEACIÓN</v>
      </c>
      <c r="C20" s="137" t="str">
        <f>+EVALUACION!C21</f>
        <v>Inadecuada escogencia de la tipología de contratación</v>
      </c>
      <c r="D20" s="137"/>
      <c r="E20" s="137"/>
      <c r="F20" s="137"/>
      <c r="G20" s="202" t="s">
        <v>332</v>
      </c>
      <c r="H20" s="203"/>
      <c r="I20" s="9">
        <f>+EVALUACION!I21</f>
        <v>1</v>
      </c>
      <c r="J20" s="9">
        <v>3</v>
      </c>
      <c r="K20" s="9">
        <v>4</v>
      </c>
      <c r="L20" s="9" t="str">
        <f t="shared" si="1"/>
        <v>BAJO</v>
      </c>
      <c r="M20" s="9" t="s">
        <v>138</v>
      </c>
      <c r="N20" s="9" t="s">
        <v>333</v>
      </c>
      <c r="O20" s="9" t="s">
        <v>334</v>
      </c>
      <c r="P20" s="9" t="s">
        <v>335</v>
      </c>
      <c r="Q20" s="9" t="s">
        <v>336</v>
      </c>
      <c r="R20" s="9" t="s">
        <v>337</v>
      </c>
    </row>
    <row r="21" spans="2:18" s="65" customFormat="1" ht="123" customHeight="1" x14ac:dyDescent="0.35">
      <c r="B21" s="9" t="str">
        <f>+EVALUACION!B22</f>
        <v>PLANEACIÓN</v>
      </c>
      <c r="C21" s="137" t="str">
        <f>+EVALUACION!C22</f>
        <v xml:space="preserve">Requisitos ponderantes inapropiados para el proceso de selección </v>
      </c>
      <c r="D21" s="137"/>
      <c r="E21" s="137"/>
      <c r="F21" s="137"/>
      <c r="G21" s="202" t="s">
        <v>338</v>
      </c>
      <c r="H21" s="203"/>
      <c r="I21" s="9">
        <f>+EVALUACION!I22</f>
        <v>1</v>
      </c>
      <c r="J21" s="9">
        <f>+[1]EVALUACION!J22</f>
        <v>3</v>
      </c>
      <c r="K21" s="9">
        <f t="shared" si="0"/>
        <v>4</v>
      </c>
      <c r="L21" s="9" t="str">
        <f t="shared" si="1"/>
        <v>BAJO</v>
      </c>
      <c r="M21" s="9" t="s">
        <v>138</v>
      </c>
      <c r="N21" s="9" t="s">
        <v>339</v>
      </c>
      <c r="O21" s="9" t="s">
        <v>340</v>
      </c>
      <c r="P21" s="9" t="s">
        <v>341</v>
      </c>
      <c r="Q21" s="9" t="s">
        <v>336</v>
      </c>
      <c r="R21" s="9" t="s">
        <v>342</v>
      </c>
    </row>
    <row r="22" spans="2:18" s="65" customFormat="1" ht="133.5" customHeight="1" x14ac:dyDescent="0.35">
      <c r="B22" s="9" t="str">
        <f>+EVALUACION!B23</f>
        <v>SELECCIÓN</v>
      </c>
      <c r="C22" s="137" t="str">
        <f>+EVALUACION!C23</f>
        <v>Baja participación de oferentes</v>
      </c>
      <c r="D22" s="137"/>
      <c r="E22" s="137"/>
      <c r="F22" s="137"/>
      <c r="G22" s="202" t="s">
        <v>228</v>
      </c>
      <c r="H22" s="203"/>
      <c r="I22" s="9">
        <f>+EVALUACION!I23</f>
        <v>2</v>
      </c>
      <c r="J22" s="9">
        <f>+EVALUACION!J23</f>
        <v>3</v>
      </c>
      <c r="K22" s="9">
        <f t="shared" si="0"/>
        <v>5</v>
      </c>
      <c r="L22" s="9" t="str">
        <f t="shared" si="1"/>
        <v>MEDIO</v>
      </c>
      <c r="M22" s="9" t="s">
        <v>138</v>
      </c>
      <c r="N22" s="9" t="s">
        <v>251</v>
      </c>
      <c r="O22" s="9" t="s">
        <v>155</v>
      </c>
      <c r="P22" s="9" t="s">
        <v>156</v>
      </c>
      <c r="Q22" s="9" t="s">
        <v>157</v>
      </c>
      <c r="R22" s="64" t="s">
        <v>158</v>
      </c>
    </row>
    <row r="23" spans="2:18" s="65" customFormat="1" ht="117.75" customHeight="1" x14ac:dyDescent="0.35">
      <c r="B23" s="9" t="str">
        <f>+EVALUACION!B24</f>
        <v>SELECCIÓN</v>
      </c>
      <c r="C23" s="137" t="str">
        <f>+EVALUACION!C24</f>
        <v>Presentación de ofertas que no cumplan requisitos técnicos</v>
      </c>
      <c r="D23" s="137"/>
      <c r="E23" s="137"/>
      <c r="F23" s="137"/>
      <c r="G23" s="202" t="s">
        <v>229</v>
      </c>
      <c r="H23" s="203"/>
      <c r="I23" s="9">
        <f>+EVALUACION!I24</f>
        <v>3</v>
      </c>
      <c r="J23" s="9">
        <f>+EVALUACION!J24</f>
        <v>3</v>
      </c>
      <c r="K23" s="9">
        <f t="shared" si="0"/>
        <v>6</v>
      </c>
      <c r="L23" s="9" t="str">
        <f t="shared" si="1"/>
        <v>ALTO</v>
      </c>
      <c r="M23" s="9" t="s">
        <v>138</v>
      </c>
      <c r="N23" s="9" t="s">
        <v>252</v>
      </c>
      <c r="O23" s="9" t="s">
        <v>159</v>
      </c>
      <c r="P23" s="9" t="s">
        <v>160</v>
      </c>
      <c r="Q23" s="9" t="s">
        <v>161</v>
      </c>
      <c r="R23" s="64" t="s">
        <v>162</v>
      </c>
    </row>
    <row r="24" spans="2:18" s="65" customFormat="1" ht="128.25" customHeight="1" x14ac:dyDescent="0.35">
      <c r="B24" s="9" t="str">
        <f>+EVALUACION!B25</f>
        <v>SELECCIÓN</v>
      </c>
      <c r="C24" s="137" t="str">
        <f>+EVALUACION!C25</f>
        <v>Observaciones o controversias durante el proceso de selección</v>
      </c>
      <c r="D24" s="137"/>
      <c r="E24" s="137"/>
      <c r="F24" s="137"/>
      <c r="G24" s="202" t="s">
        <v>230</v>
      </c>
      <c r="H24" s="203"/>
      <c r="I24" s="9">
        <f>+EVALUACION!I25</f>
        <v>3</v>
      </c>
      <c r="J24" s="66">
        <f>+EVALUACION!J25</f>
        <v>2</v>
      </c>
      <c r="K24" s="9">
        <f t="shared" si="0"/>
        <v>5</v>
      </c>
      <c r="L24" s="9" t="str">
        <f t="shared" si="1"/>
        <v>MEDIO</v>
      </c>
      <c r="M24" s="9" t="s">
        <v>138</v>
      </c>
      <c r="N24" s="9" t="s">
        <v>253</v>
      </c>
      <c r="O24" s="9" t="s">
        <v>155</v>
      </c>
      <c r="P24" s="9" t="s">
        <v>160</v>
      </c>
      <c r="Q24" s="9" t="s">
        <v>163</v>
      </c>
      <c r="R24" s="64" t="s">
        <v>164</v>
      </c>
    </row>
    <row r="25" spans="2:18" s="65" customFormat="1" ht="128.25" customHeight="1" x14ac:dyDescent="0.35">
      <c r="B25" s="9" t="str">
        <f>+EVALUACION!B26</f>
        <v>SELECCIÓN</v>
      </c>
      <c r="C25" s="137" t="str">
        <f>+EVALUACION!C26</f>
        <v>Suspensión del Proceso de selección</v>
      </c>
      <c r="D25" s="137"/>
      <c r="E25" s="137"/>
      <c r="F25" s="137"/>
      <c r="G25" s="202" t="s">
        <v>343</v>
      </c>
      <c r="H25" s="203"/>
      <c r="I25" s="9">
        <f>+EVALUACION!I26</f>
        <v>1</v>
      </c>
      <c r="J25" s="9">
        <v>5</v>
      </c>
      <c r="K25" s="9">
        <v>6</v>
      </c>
      <c r="L25" s="9" t="str">
        <f t="shared" si="1"/>
        <v>ALTO</v>
      </c>
      <c r="M25" s="9" t="s">
        <v>138</v>
      </c>
      <c r="N25" s="9" t="s">
        <v>344</v>
      </c>
      <c r="O25" s="9" t="s">
        <v>345</v>
      </c>
      <c r="P25" s="9" t="s">
        <v>346</v>
      </c>
      <c r="Q25" s="9" t="s">
        <v>336</v>
      </c>
      <c r="R25" s="64" t="s">
        <v>345</v>
      </c>
    </row>
    <row r="26" spans="2:18" s="65" customFormat="1" ht="128.25" customHeight="1" x14ac:dyDescent="0.35">
      <c r="B26" s="9" t="str">
        <f>+EVALUACION!B27</f>
        <v>SELECCIÓN</v>
      </c>
      <c r="C26" s="137" t="str">
        <f>+EVALUACION!C27</f>
        <v>Inadecuada evaluación de las ofertas y/o verificación de requisitos habilitantes</v>
      </c>
      <c r="D26" s="137"/>
      <c r="E26" s="137"/>
      <c r="F26" s="137"/>
      <c r="G26" s="202" t="s">
        <v>347</v>
      </c>
      <c r="H26" s="203"/>
      <c r="I26" s="9">
        <f>+EVALUACION!I27</f>
        <v>1</v>
      </c>
      <c r="J26" s="9">
        <f>+[1]EVALUACION!J27</f>
        <v>4</v>
      </c>
      <c r="K26" s="9">
        <f t="shared" si="0"/>
        <v>5</v>
      </c>
      <c r="L26" s="9" t="str">
        <f t="shared" si="1"/>
        <v>MEDIO</v>
      </c>
      <c r="M26" s="9" t="s">
        <v>138</v>
      </c>
      <c r="N26" s="9" t="s">
        <v>348</v>
      </c>
      <c r="O26" s="9" t="s">
        <v>349</v>
      </c>
      <c r="P26" s="9" t="s">
        <v>350</v>
      </c>
      <c r="Q26" s="9" t="s">
        <v>336</v>
      </c>
      <c r="R26" s="64" t="s">
        <v>351</v>
      </c>
    </row>
    <row r="27" spans="2:18" s="65" customFormat="1" ht="128.25" customHeight="1" x14ac:dyDescent="0.35">
      <c r="B27" s="9" t="str">
        <f>+EVALUACION!B28</f>
        <v>SELECCIÓN</v>
      </c>
      <c r="C27" s="137" t="str">
        <f>+EVALUACION!C28</f>
        <v>Inadecuado manejo administrativo del proceso contractual</v>
      </c>
      <c r="D27" s="137"/>
      <c r="E27" s="137"/>
      <c r="F27" s="137"/>
      <c r="G27" s="202" t="s">
        <v>352</v>
      </c>
      <c r="H27" s="203"/>
      <c r="I27" s="9">
        <f>+EVALUACION!I28</f>
        <v>2</v>
      </c>
      <c r="J27" s="9">
        <v>4</v>
      </c>
      <c r="K27" s="9">
        <v>6</v>
      </c>
      <c r="L27" s="9" t="str">
        <f t="shared" si="1"/>
        <v>ALTO</v>
      </c>
      <c r="M27" s="9" t="s">
        <v>138</v>
      </c>
      <c r="N27" s="9" t="s">
        <v>353</v>
      </c>
      <c r="O27" s="9" t="s">
        <v>354</v>
      </c>
      <c r="P27" s="9" t="s">
        <v>355</v>
      </c>
      <c r="Q27" s="9" t="s">
        <v>336</v>
      </c>
      <c r="R27" s="64" t="s">
        <v>351</v>
      </c>
    </row>
    <row r="28" spans="2:18" s="65" customFormat="1" ht="128.25" customHeight="1" thickBot="1" x14ac:dyDescent="0.4">
      <c r="B28" s="9" t="str">
        <f>+EVALUACION!B29</f>
        <v>SELECCIÓN</v>
      </c>
      <c r="C28" s="137" t="str">
        <f>+EVALUACION!C29</f>
        <v>Falta de claridad en la elaboración de los actos administrativos</v>
      </c>
      <c r="D28" s="137"/>
      <c r="E28" s="137"/>
      <c r="F28" s="137"/>
      <c r="G28" s="202" t="s">
        <v>356</v>
      </c>
      <c r="H28" s="203"/>
      <c r="I28" s="9">
        <f>+EVALUACION!I29</f>
        <v>2</v>
      </c>
      <c r="J28" s="43">
        <f>+[1]EVALUACION!J29</f>
        <v>3</v>
      </c>
      <c r="K28" s="9">
        <f t="shared" si="0"/>
        <v>5</v>
      </c>
      <c r="L28" s="9" t="str">
        <f t="shared" si="1"/>
        <v>MEDIO</v>
      </c>
      <c r="M28" s="9" t="s">
        <v>138</v>
      </c>
      <c r="N28" s="9" t="s">
        <v>357</v>
      </c>
      <c r="O28" s="9" t="s">
        <v>358</v>
      </c>
      <c r="P28" s="9" t="s">
        <v>359</v>
      </c>
      <c r="Q28" s="9" t="s">
        <v>336</v>
      </c>
      <c r="R28" s="64" t="s">
        <v>360</v>
      </c>
    </row>
    <row r="29" spans="2:18" s="65" customFormat="1" ht="128.25" customHeight="1" thickBot="1" x14ac:dyDescent="0.4">
      <c r="B29" s="9" t="str">
        <f>+EVALUACION!B30</f>
        <v>SELECCIÓN</v>
      </c>
      <c r="C29" s="137" t="str">
        <f>+EVALUACION!C30</f>
        <v>Contestación inoportuna a todas las observaciones formuladas a los documentos de la contratación</v>
      </c>
      <c r="D29" s="137"/>
      <c r="E29" s="137"/>
      <c r="F29" s="137"/>
      <c r="G29" s="202" t="s">
        <v>361</v>
      </c>
      <c r="H29" s="203"/>
      <c r="I29" s="9">
        <f>+EVALUACION!I30</f>
        <v>1</v>
      </c>
      <c r="J29" s="67">
        <f>+[1]EVALUACION!J30</f>
        <v>3</v>
      </c>
      <c r="K29" s="9">
        <f t="shared" si="0"/>
        <v>4</v>
      </c>
      <c r="L29" s="9" t="str">
        <f t="shared" si="1"/>
        <v>BAJO</v>
      </c>
      <c r="M29" s="9" t="s">
        <v>138</v>
      </c>
      <c r="N29" s="9" t="s">
        <v>344</v>
      </c>
      <c r="O29" s="9" t="s">
        <v>354</v>
      </c>
      <c r="P29" s="9" t="s">
        <v>355</v>
      </c>
      <c r="Q29" s="9" t="s">
        <v>336</v>
      </c>
      <c r="R29" s="64" t="s">
        <v>362</v>
      </c>
    </row>
    <row r="30" spans="2:18" s="65" customFormat="1" ht="128.25" customHeight="1" thickBot="1" x14ac:dyDescent="0.4">
      <c r="B30" s="9" t="str">
        <f>+EVALUACION!B31</f>
        <v>SELECCIÓN</v>
      </c>
      <c r="C30" s="137" t="str">
        <f>+EVALUACION!C31</f>
        <v>Declaratoria de desierta del Proceso de selección</v>
      </c>
      <c r="D30" s="137"/>
      <c r="E30" s="137"/>
      <c r="F30" s="137"/>
      <c r="G30" s="202" t="s">
        <v>363</v>
      </c>
      <c r="H30" s="203"/>
      <c r="I30" s="9">
        <f>+EVALUACION!I31</f>
        <v>1</v>
      </c>
      <c r="J30" s="67">
        <f>+[1]EVALUACION!J31</f>
        <v>4</v>
      </c>
      <c r="K30" s="9">
        <f t="shared" si="0"/>
        <v>5</v>
      </c>
      <c r="L30" s="9" t="str">
        <f t="shared" si="1"/>
        <v>MEDIO</v>
      </c>
      <c r="M30" s="9" t="s">
        <v>144</v>
      </c>
      <c r="N30" s="9" t="s">
        <v>353</v>
      </c>
      <c r="O30" s="9" t="s">
        <v>354</v>
      </c>
      <c r="P30" s="9" t="s">
        <v>355</v>
      </c>
      <c r="Q30" s="43" t="s">
        <v>336</v>
      </c>
      <c r="R30" s="68" t="s">
        <v>364</v>
      </c>
    </row>
    <row r="31" spans="2:18" s="65" customFormat="1" ht="128.25" customHeight="1" x14ac:dyDescent="0.35">
      <c r="B31" s="9" t="str">
        <f>+EVALUACION!B32</f>
        <v>SELECCIÓN</v>
      </c>
      <c r="C31" s="137" t="str">
        <f>+EVALUACION!C32</f>
        <v>Selección de contratista que no cuente con la capacidad financiera y/o técnica y/o jurídicas necesarias para la ejecución del contrato.</v>
      </c>
      <c r="D31" s="137"/>
      <c r="E31" s="137"/>
      <c r="F31" s="137"/>
      <c r="G31" s="202" t="s">
        <v>347</v>
      </c>
      <c r="H31" s="203"/>
      <c r="I31" s="9">
        <f>+EVALUACION!I32</f>
        <v>2</v>
      </c>
      <c r="J31" s="67">
        <f>+[1]EVALUACION!J32</f>
        <v>4</v>
      </c>
      <c r="K31" s="9">
        <f t="shared" si="0"/>
        <v>6</v>
      </c>
      <c r="L31" s="9" t="str">
        <f t="shared" si="1"/>
        <v>ALTO</v>
      </c>
      <c r="M31" s="9" t="s">
        <v>144</v>
      </c>
      <c r="N31" s="9" t="s">
        <v>365</v>
      </c>
      <c r="O31" s="64" t="s">
        <v>366</v>
      </c>
      <c r="P31" s="9" t="s">
        <v>367</v>
      </c>
      <c r="Q31" s="67" t="s">
        <v>336</v>
      </c>
      <c r="R31" s="69" t="s">
        <v>368</v>
      </c>
    </row>
    <row r="32" spans="2:18" s="65" customFormat="1" ht="148.5" customHeight="1" x14ac:dyDescent="0.35">
      <c r="B32" s="9" t="str">
        <f>+EVALUACION!B33</f>
        <v>CONTRATACIÓN</v>
      </c>
      <c r="C32" s="137" t="str">
        <f>+EVALUACION!C33</f>
        <v>Demora en el perfeccionamiento y legalización del contrato</v>
      </c>
      <c r="D32" s="137"/>
      <c r="E32" s="137"/>
      <c r="F32" s="137"/>
      <c r="G32" s="202" t="s">
        <v>231</v>
      </c>
      <c r="H32" s="203"/>
      <c r="I32" s="9">
        <f>+EVALUACION!I33</f>
        <v>3</v>
      </c>
      <c r="J32" s="9">
        <f>+EVALUACION!J33</f>
        <v>3</v>
      </c>
      <c r="K32" s="9">
        <f t="shared" si="0"/>
        <v>6</v>
      </c>
      <c r="L32" s="9" t="str">
        <f t="shared" si="1"/>
        <v>ALTO</v>
      </c>
      <c r="M32" s="9" t="s">
        <v>144</v>
      </c>
      <c r="N32" s="9" t="s">
        <v>254</v>
      </c>
      <c r="O32" s="9" t="s">
        <v>160</v>
      </c>
      <c r="P32" s="9" t="s">
        <v>165</v>
      </c>
      <c r="Q32" s="9" t="s">
        <v>166</v>
      </c>
      <c r="R32" s="64" t="s">
        <v>167</v>
      </c>
    </row>
    <row r="33" spans="2:18" s="65" customFormat="1" ht="115.5" customHeight="1" x14ac:dyDescent="0.35">
      <c r="B33" s="9" t="str">
        <f>+EVALUACION!B34</f>
        <v>CONTRATACIÓN</v>
      </c>
      <c r="C33" s="137" t="str">
        <f>+EVALUACION!C34</f>
        <v>Incumplimiento en la acreditación del equipo de trabajo</v>
      </c>
      <c r="D33" s="137"/>
      <c r="E33" s="137"/>
      <c r="F33" s="137"/>
      <c r="G33" s="202" t="s">
        <v>232</v>
      </c>
      <c r="H33" s="203"/>
      <c r="I33" s="9">
        <f>+EVALUACION!I34</f>
        <v>3</v>
      </c>
      <c r="J33" s="9">
        <f>+EVALUACION!J34</f>
        <v>4</v>
      </c>
      <c r="K33" s="9">
        <f t="shared" si="0"/>
        <v>7</v>
      </c>
      <c r="L33" s="9" t="str">
        <f t="shared" si="1"/>
        <v>ALTO</v>
      </c>
      <c r="M33" s="9" t="s">
        <v>144</v>
      </c>
      <c r="N33" s="9" t="s">
        <v>255</v>
      </c>
      <c r="O33" s="64" t="s">
        <v>168</v>
      </c>
      <c r="P33" s="9" t="s">
        <v>169</v>
      </c>
      <c r="Q33" s="9" t="s">
        <v>170</v>
      </c>
      <c r="R33" s="64" t="s">
        <v>171</v>
      </c>
    </row>
    <row r="34" spans="2:18" s="65" customFormat="1" ht="115.5" customHeight="1" x14ac:dyDescent="0.35">
      <c r="B34" s="9" t="str">
        <f>+EVALUACION!B35</f>
        <v>CONTRATACIÓN</v>
      </c>
      <c r="C34" s="137" t="str">
        <f>+EVALUACION!C35</f>
        <v>Retrasos en aprobación del plan de trabajo</v>
      </c>
      <c r="D34" s="137"/>
      <c r="E34" s="137"/>
      <c r="F34" s="137"/>
      <c r="G34" s="202" t="s">
        <v>393</v>
      </c>
      <c r="H34" s="203"/>
      <c r="I34" s="9">
        <f>+EVALUACION!I35</f>
        <v>3</v>
      </c>
      <c r="J34" s="66">
        <f>+EVALUACION!J35</f>
        <v>3</v>
      </c>
      <c r="K34" s="9">
        <f t="shared" si="0"/>
        <v>6</v>
      </c>
      <c r="L34" s="9" t="str">
        <f t="shared" si="1"/>
        <v>ALTO</v>
      </c>
      <c r="M34" s="9" t="s">
        <v>138</v>
      </c>
      <c r="N34" s="9" t="s">
        <v>394</v>
      </c>
      <c r="O34" s="9" t="s">
        <v>395</v>
      </c>
      <c r="P34" s="9" t="s">
        <v>396</v>
      </c>
      <c r="Q34" s="9" t="s">
        <v>397</v>
      </c>
      <c r="R34" s="64" t="s">
        <v>398</v>
      </c>
    </row>
    <row r="35" spans="2:18" s="65" customFormat="1" ht="115.5" customHeight="1" x14ac:dyDescent="0.35">
      <c r="B35" s="9" t="str">
        <f>+EVALUACION!B36</f>
        <v>CONTRATACIÓN</v>
      </c>
      <c r="C35" s="137" t="str">
        <f>+EVALUACION!C36</f>
        <v xml:space="preserve">Riesgo de que no se firme el contrato. </v>
      </c>
      <c r="D35" s="137"/>
      <c r="E35" s="137"/>
      <c r="F35" s="137"/>
      <c r="G35" s="202" t="s">
        <v>369</v>
      </c>
      <c r="H35" s="203"/>
      <c r="I35" s="9">
        <f>+EVALUACION!I36</f>
        <v>1</v>
      </c>
      <c r="J35" s="9">
        <v>3</v>
      </c>
      <c r="K35" s="9">
        <v>4</v>
      </c>
      <c r="L35" s="9" t="str">
        <f t="shared" si="1"/>
        <v>BAJO</v>
      </c>
      <c r="M35" s="9" t="s">
        <v>144</v>
      </c>
      <c r="N35" s="9" t="s">
        <v>370</v>
      </c>
      <c r="O35" s="9" t="s">
        <v>371</v>
      </c>
      <c r="P35" s="9" t="s">
        <v>372</v>
      </c>
      <c r="Q35" s="9" t="s">
        <v>336</v>
      </c>
      <c r="R35" s="64" t="s">
        <v>373</v>
      </c>
    </row>
    <row r="36" spans="2:18" s="65" customFormat="1" ht="115.5" customHeight="1" x14ac:dyDescent="0.35">
      <c r="B36" s="9" t="str">
        <f>+EVALUACION!B37</f>
        <v>CONTRATACIÓN</v>
      </c>
      <c r="C36" s="137" t="str">
        <f>+EVALUACION!C37</f>
        <v>Falta de constitución o constitución tardía de la garantía única. Aceptación de garantías que no se ajustan a lo contemplado en el contrato</v>
      </c>
      <c r="D36" s="137"/>
      <c r="E36" s="137"/>
      <c r="F36" s="137"/>
      <c r="G36" s="202" t="s">
        <v>374</v>
      </c>
      <c r="H36" s="203"/>
      <c r="I36" s="9">
        <v>1</v>
      </c>
      <c r="J36" s="9">
        <v>4</v>
      </c>
      <c r="K36" s="9">
        <v>5</v>
      </c>
      <c r="L36" s="9" t="str">
        <f t="shared" si="1"/>
        <v>MEDIO</v>
      </c>
      <c r="M36" s="9" t="s">
        <v>144</v>
      </c>
      <c r="N36" s="9" t="s">
        <v>370</v>
      </c>
      <c r="O36" s="9" t="s">
        <v>375</v>
      </c>
      <c r="P36" s="9" t="s">
        <v>376</v>
      </c>
      <c r="Q36" s="9" t="s">
        <v>336</v>
      </c>
      <c r="R36" s="69" t="s">
        <v>377</v>
      </c>
    </row>
    <row r="37" spans="2:18" s="65" customFormat="1" ht="115.5" customHeight="1" x14ac:dyDescent="0.35">
      <c r="B37" s="9" t="str">
        <f>+EVALUACION!B38</f>
        <v>CONTRATACIÓN</v>
      </c>
      <c r="C37" s="137" t="str">
        <f>+EVALUACION!C38</f>
        <v>Falta de solicitud o solicitud tardía del registro  presupuestal</v>
      </c>
      <c r="D37" s="137"/>
      <c r="E37" s="137"/>
      <c r="F37" s="137"/>
      <c r="G37" s="202" t="s">
        <v>400</v>
      </c>
      <c r="H37" s="203"/>
      <c r="I37" s="9">
        <f>+EVALUACION!I38</f>
        <v>1</v>
      </c>
      <c r="J37" s="9">
        <v>2</v>
      </c>
      <c r="K37" s="9">
        <v>3</v>
      </c>
      <c r="L37" s="9" t="str">
        <f t="shared" si="1"/>
        <v>BAJO</v>
      </c>
      <c r="M37" s="9" t="s">
        <v>144</v>
      </c>
      <c r="N37" s="9" t="s">
        <v>401</v>
      </c>
      <c r="O37" s="9" t="s">
        <v>402</v>
      </c>
      <c r="P37" s="9" t="s">
        <v>403</v>
      </c>
      <c r="Q37" s="9" t="s">
        <v>404</v>
      </c>
      <c r="R37" s="69" t="s">
        <v>377</v>
      </c>
    </row>
    <row r="38" spans="2:18" s="65" customFormat="1" ht="115.5" customHeight="1" x14ac:dyDescent="0.35">
      <c r="B38" s="9" t="str">
        <f>+EVALUACION!B39</f>
        <v>CONTRATACIÓN</v>
      </c>
      <c r="C38" s="137" t="str">
        <f>+EVALUACION!C39</f>
        <v>Presentación de reclamos de terceros sobre la selección del oferente que retrasen el perfeccionamiento del contrato.</v>
      </c>
      <c r="D38" s="137"/>
      <c r="E38" s="137"/>
      <c r="F38" s="137"/>
      <c r="G38" s="202" t="s">
        <v>406</v>
      </c>
      <c r="H38" s="203"/>
      <c r="I38" s="9">
        <f>+EVALUACION!I39</f>
        <v>4</v>
      </c>
      <c r="J38" s="9">
        <f>+[1]EVALUACION!J39</f>
        <v>3</v>
      </c>
      <c r="K38" s="9">
        <f t="shared" si="0"/>
        <v>7</v>
      </c>
      <c r="L38" s="9" t="str">
        <f t="shared" si="1"/>
        <v>ALTO</v>
      </c>
      <c r="M38" s="9" t="s">
        <v>138</v>
      </c>
      <c r="N38" s="9" t="s">
        <v>407</v>
      </c>
      <c r="O38" s="9" t="s">
        <v>408</v>
      </c>
      <c r="P38" s="9" t="s">
        <v>409</v>
      </c>
      <c r="Q38" s="9" t="s">
        <v>410</v>
      </c>
      <c r="R38" s="69" t="s">
        <v>411</v>
      </c>
    </row>
    <row r="39" spans="2:18" s="65" customFormat="1" ht="72" customHeight="1" x14ac:dyDescent="0.35">
      <c r="B39" s="9" t="str">
        <f>+EVALUACION!B40</f>
        <v>EJECUCIÓN</v>
      </c>
      <c r="C39" s="137" t="str">
        <f>+EVALUACION!C40</f>
        <v>Baja participación de las barras futboleras</v>
      </c>
      <c r="D39" s="137"/>
      <c r="E39" s="137"/>
      <c r="F39" s="137"/>
      <c r="G39" s="202" t="s">
        <v>233</v>
      </c>
      <c r="H39" s="203"/>
      <c r="I39" s="9">
        <f>+EVALUACION!I40</f>
        <v>4</v>
      </c>
      <c r="J39" s="9">
        <f>+EVALUACION!J40</f>
        <v>4</v>
      </c>
      <c r="K39" s="9">
        <f t="shared" si="0"/>
        <v>8</v>
      </c>
      <c r="L39" s="9" t="str">
        <f t="shared" si="1"/>
        <v>EXTREMO</v>
      </c>
      <c r="M39" s="9" t="s">
        <v>144</v>
      </c>
      <c r="N39" s="9" t="s">
        <v>257</v>
      </c>
      <c r="O39" s="9" t="s">
        <v>150</v>
      </c>
      <c r="P39" s="9" t="s">
        <v>172</v>
      </c>
      <c r="Q39" s="9" t="s">
        <v>173</v>
      </c>
      <c r="R39" s="64" t="s">
        <v>174</v>
      </c>
    </row>
    <row r="40" spans="2:18" s="65" customFormat="1" ht="114.75" customHeight="1" x14ac:dyDescent="0.35">
      <c r="B40" s="9" t="str">
        <f>+EVALUACION!B41</f>
        <v>EJECUCIÓN</v>
      </c>
      <c r="C40" s="137" t="str">
        <f>+EVALUACION!C41</f>
        <v>Conflictividad durante actividades territoriales</v>
      </c>
      <c r="D40" s="137"/>
      <c r="E40" s="137"/>
      <c r="F40" s="137"/>
      <c r="G40" s="202" t="s">
        <v>234</v>
      </c>
      <c r="H40" s="203"/>
      <c r="I40" s="9">
        <f>+EVALUACION!I41</f>
        <v>3</v>
      </c>
      <c r="J40" s="9">
        <f>+EVALUACION!J41</f>
        <v>5</v>
      </c>
      <c r="K40" s="9">
        <f t="shared" si="0"/>
        <v>8</v>
      </c>
      <c r="L40" s="9" t="str">
        <f t="shared" si="1"/>
        <v>EXTREMO</v>
      </c>
      <c r="M40" s="9" t="s">
        <v>144</v>
      </c>
      <c r="N40" s="9" t="s">
        <v>258</v>
      </c>
      <c r="O40" s="9" t="s">
        <v>175</v>
      </c>
      <c r="P40" s="9" t="s">
        <v>176</v>
      </c>
      <c r="Q40" s="9" t="s">
        <v>177</v>
      </c>
      <c r="R40" s="64" t="s">
        <v>164</v>
      </c>
    </row>
    <row r="41" spans="2:18" s="65" customFormat="1" ht="72" customHeight="1" x14ac:dyDescent="0.35">
      <c r="B41" s="9" t="str">
        <f>+EVALUACION!B42</f>
        <v>EJECUCIÓN</v>
      </c>
      <c r="C41" s="137" t="str">
        <f>+EVALUACION!C42</f>
        <v>Dificultades logísticas en territorio</v>
      </c>
      <c r="D41" s="137"/>
      <c r="E41" s="137"/>
      <c r="F41" s="137"/>
      <c r="G41" s="202" t="s">
        <v>235</v>
      </c>
      <c r="H41" s="203"/>
      <c r="I41" s="9">
        <f>+EVALUACION!I42</f>
        <v>3</v>
      </c>
      <c r="J41" s="9">
        <f>+EVALUACION!J42</f>
        <v>3</v>
      </c>
      <c r="K41" s="9">
        <f t="shared" si="0"/>
        <v>6</v>
      </c>
      <c r="L41" s="9" t="str">
        <f t="shared" si="1"/>
        <v>ALTO</v>
      </c>
      <c r="M41" s="9" t="s">
        <v>144</v>
      </c>
      <c r="N41" s="9" t="s">
        <v>258</v>
      </c>
      <c r="O41" s="9" t="s">
        <v>150</v>
      </c>
      <c r="P41" s="9" t="s">
        <v>172</v>
      </c>
      <c r="Q41" s="9" t="s">
        <v>178</v>
      </c>
      <c r="R41" s="64" t="s">
        <v>179</v>
      </c>
    </row>
    <row r="42" spans="2:18" s="65" customFormat="1" ht="72" customHeight="1" x14ac:dyDescent="0.35">
      <c r="B42" s="9" t="str">
        <f>+EVALUACION!B43</f>
        <v>EJECUCIÓN</v>
      </c>
      <c r="C42" s="137" t="str">
        <f>+EVALUACION!C43</f>
        <v>Condiciones de seguridad en recorridos territoriales</v>
      </c>
      <c r="D42" s="137"/>
      <c r="E42" s="137"/>
      <c r="F42" s="137"/>
      <c r="G42" s="202" t="s">
        <v>236</v>
      </c>
      <c r="H42" s="203"/>
      <c r="I42" s="9">
        <f>+EVALUACION!I43</f>
        <v>3</v>
      </c>
      <c r="J42" s="9">
        <f>+EVALUACION!J43</f>
        <v>5</v>
      </c>
      <c r="K42" s="9">
        <f t="shared" si="0"/>
        <v>8</v>
      </c>
      <c r="L42" s="9" t="str">
        <f t="shared" si="1"/>
        <v>EXTREMO</v>
      </c>
      <c r="M42" s="9" t="s">
        <v>144</v>
      </c>
      <c r="N42" s="9" t="s">
        <v>259</v>
      </c>
      <c r="O42" s="9" t="s">
        <v>180</v>
      </c>
      <c r="P42" s="9" t="s">
        <v>181</v>
      </c>
      <c r="Q42" s="9" t="s">
        <v>182</v>
      </c>
      <c r="R42" s="9" t="s">
        <v>183</v>
      </c>
    </row>
    <row r="43" spans="2:18" s="65" customFormat="1" ht="72" customHeight="1" x14ac:dyDescent="0.35">
      <c r="B43" s="9" t="str">
        <f>+EVALUACION!B44</f>
        <v>EJECUCIÓN</v>
      </c>
      <c r="C43" s="137" t="str">
        <f>+EVALUACION!C44</f>
        <v>Pérdida o deficiencia en el levantamiento de información</v>
      </c>
      <c r="D43" s="137"/>
      <c r="E43" s="137"/>
      <c r="F43" s="137"/>
      <c r="G43" s="202" t="s">
        <v>237</v>
      </c>
      <c r="H43" s="203"/>
      <c r="I43" s="9">
        <f>+EVALUACION!I44</f>
        <v>3</v>
      </c>
      <c r="J43" s="9">
        <f>+EVALUACION!J44</f>
        <v>3</v>
      </c>
      <c r="K43" s="9">
        <f t="shared" si="0"/>
        <v>6</v>
      </c>
      <c r="L43" s="9" t="str">
        <f t="shared" si="1"/>
        <v>ALTO</v>
      </c>
      <c r="M43" s="9" t="s">
        <v>144</v>
      </c>
      <c r="N43" s="9" t="s">
        <v>260</v>
      </c>
      <c r="O43" s="9" t="s">
        <v>184</v>
      </c>
      <c r="P43" s="9" t="s">
        <v>185</v>
      </c>
      <c r="Q43" s="9" t="s">
        <v>186</v>
      </c>
      <c r="R43" s="9" t="s">
        <v>164</v>
      </c>
    </row>
    <row r="44" spans="2:18" s="65" customFormat="1" ht="72" customHeight="1" x14ac:dyDescent="0.35">
      <c r="B44" s="9" t="str">
        <f>+EVALUACION!B45</f>
        <v>EJECUCIÓN</v>
      </c>
      <c r="C44" s="137" t="str">
        <f>+EVALUACION!C45</f>
        <v>Incumplimiento en productos y cronograma</v>
      </c>
      <c r="D44" s="137"/>
      <c r="E44" s="137"/>
      <c r="F44" s="137"/>
      <c r="G44" s="202" t="s">
        <v>238</v>
      </c>
      <c r="H44" s="203"/>
      <c r="I44" s="9">
        <f>+EVALUACION!I45</f>
        <v>3</v>
      </c>
      <c r="J44" s="9">
        <f>+EVALUACION!J45</f>
        <v>4</v>
      </c>
      <c r="K44" s="9">
        <f t="shared" si="0"/>
        <v>7</v>
      </c>
      <c r="L44" s="9" t="str">
        <f t="shared" si="1"/>
        <v>ALTO</v>
      </c>
      <c r="M44" s="9" t="s">
        <v>144</v>
      </c>
      <c r="N44" s="9" t="s">
        <v>256</v>
      </c>
      <c r="O44" s="9" t="s">
        <v>150</v>
      </c>
      <c r="P44" s="9" t="s">
        <v>187</v>
      </c>
      <c r="Q44" s="9" t="s">
        <v>188</v>
      </c>
      <c r="R44" s="9" t="s">
        <v>152</v>
      </c>
    </row>
    <row r="45" spans="2:18" s="65" customFormat="1" ht="72" customHeight="1" x14ac:dyDescent="0.35">
      <c r="B45" s="9" t="str">
        <f>+EVALUACION!B46</f>
        <v>EJECUCIÓN</v>
      </c>
      <c r="C45" s="137" t="str">
        <f>+EVALUACION!C46</f>
        <v>Incumplimiento de lineamientos institucionales de comunicación</v>
      </c>
      <c r="D45" s="137"/>
      <c r="E45" s="137"/>
      <c r="F45" s="137"/>
      <c r="G45" s="202" t="s">
        <v>239</v>
      </c>
      <c r="H45" s="203"/>
      <c r="I45" s="9">
        <f>+EVALUACION!I46</f>
        <v>2</v>
      </c>
      <c r="J45" s="9">
        <f>+EVALUACION!J46</f>
        <v>2</v>
      </c>
      <c r="K45" s="9">
        <f t="shared" si="0"/>
        <v>4</v>
      </c>
      <c r="L45" s="9" t="str">
        <f t="shared" si="1"/>
        <v>BAJO</v>
      </c>
      <c r="M45" s="9" t="s">
        <v>138</v>
      </c>
      <c r="N45" s="9" t="s">
        <v>261</v>
      </c>
      <c r="O45" s="9" t="s">
        <v>189</v>
      </c>
      <c r="P45" s="9" t="s">
        <v>190</v>
      </c>
      <c r="Q45" s="9" t="s">
        <v>191</v>
      </c>
      <c r="R45" s="9" t="s">
        <v>192</v>
      </c>
    </row>
    <row r="46" spans="2:18" s="65" customFormat="1" ht="90.75" customHeight="1" x14ac:dyDescent="0.35">
      <c r="B46" s="9" t="str">
        <f>+EVALUACION!B47</f>
        <v>EJECUCIÓN</v>
      </c>
      <c r="C46" s="137" t="str">
        <f>+EVALUACION!C47</f>
        <v>Manejo inadecuado de residuos</v>
      </c>
      <c r="D46" s="137"/>
      <c r="E46" s="137"/>
      <c r="F46" s="137"/>
      <c r="G46" s="202" t="s">
        <v>240</v>
      </c>
      <c r="H46" s="203"/>
      <c r="I46" s="9">
        <f>+EVALUACION!I47</f>
        <v>2</v>
      </c>
      <c r="J46" s="9">
        <f>+EVALUACION!J47</f>
        <v>2</v>
      </c>
      <c r="K46" s="9">
        <f t="shared" si="0"/>
        <v>4</v>
      </c>
      <c r="L46" s="9" t="str">
        <f t="shared" si="1"/>
        <v>BAJO</v>
      </c>
      <c r="M46" s="9" t="s">
        <v>138</v>
      </c>
      <c r="N46" s="9" t="s">
        <v>258</v>
      </c>
      <c r="O46" s="9" t="s">
        <v>175</v>
      </c>
      <c r="P46" s="9" t="s">
        <v>176</v>
      </c>
      <c r="Q46" s="9" t="s">
        <v>193</v>
      </c>
      <c r="R46" s="9" t="s">
        <v>194</v>
      </c>
    </row>
    <row r="47" spans="2:18" s="65" customFormat="1" ht="87.75" customHeight="1" x14ac:dyDescent="0.35">
      <c r="B47" s="9" t="str">
        <f>+EVALUACION!B48</f>
        <v>EJECUCIÓN</v>
      </c>
      <c r="C47" s="137" t="str">
        <f>+EVALUACION!C48</f>
        <v>Pérdida de información digital</v>
      </c>
      <c r="D47" s="137"/>
      <c r="E47" s="137"/>
      <c r="F47" s="137"/>
      <c r="G47" s="202" t="s">
        <v>241</v>
      </c>
      <c r="H47" s="203"/>
      <c r="I47" s="9">
        <f>+EVALUACION!I48</f>
        <v>3</v>
      </c>
      <c r="J47" s="9">
        <f>+EVALUACION!J48</f>
        <v>3</v>
      </c>
      <c r="K47" s="9">
        <f t="shared" si="0"/>
        <v>6</v>
      </c>
      <c r="L47" s="9" t="str">
        <f t="shared" si="1"/>
        <v>ALTO</v>
      </c>
      <c r="M47" s="9" t="s">
        <v>144</v>
      </c>
      <c r="N47" s="9" t="s">
        <v>258</v>
      </c>
      <c r="O47" s="9" t="s">
        <v>150</v>
      </c>
      <c r="P47" s="9" t="s">
        <v>187</v>
      </c>
      <c r="Q47" s="9" t="s">
        <v>195</v>
      </c>
      <c r="R47" s="9" t="s">
        <v>174</v>
      </c>
    </row>
    <row r="48" spans="2:18" s="65" customFormat="1" ht="72" customHeight="1" x14ac:dyDescent="0.35">
      <c r="B48" s="9" t="str">
        <f>+EVALUACION!B49</f>
        <v>EJECUCIÓN</v>
      </c>
      <c r="C48" s="137" t="str">
        <f>+EVALUACION!C49</f>
        <v>Afectación por condiciones climáticas</v>
      </c>
      <c r="D48" s="137"/>
      <c r="E48" s="137"/>
      <c r="F48" s="137"/>
      <c r="G48" s="202" t="s">
        <v>242</v>
      </c>
      <c r="H48" s="203"/>
      <c r="I48" s="9">
        <f>+EVALUACION!I49</f>
        <v>3</v>
      </c>
      <c r="J48" s="9">
        <f>+EVALUACION!J49</f>
        <v>2</v>
      </c>
      <c r="K48" s="9">
        <f t="shared" si="0"/>
        <v>5</v>
      </c>
      <c r="L48" s="9" t="str">
        <f t="shared" si="1"/>
        <v>MEDIO</v>
      </c>
      <c r="M48" s="9" t="s">
        <v>138</v>
      </c>
      <c r="N48" s="9" t="s">
        <v>258</v>
      </c>
      <c r="O48" s="9" t="s">
        <v>196</v>
      </c>
      <c r="P48" s="9" t="s">
        <v>172</v>
      </c>
      <c r="Q48" s="9" t="s">
        <v>197</v>
      </c>
      <c r="R48" s="9" t="s">
        <v>198</v>
      </c>
    </row>
    <row r="49" spans="2:18" s="65" customFormat="1" ht="93.75" customHeight="1" x14ac:dyDescent="0.35">
      <c r="B49" s="9" t="str">
        <f>+EVALUACION!B50</f>
        <v>EJECUCIÓN</v>
      </c>
      <c r="C49" s="137" t="str">
        <f>+EVALUACION!C50</f>
        <v xml:space="preserve">Afectación por cronograma de actividades y/o dinamicas futboleras </v>
      </c>
      <c r="D49" s="137"/>
      <c r="E49" s="137"/>
      <c r="F49" s="137"/>
      <c r="G49" s="202" t="s">
        <v>243</v>
      </c>
      <c r="H49" s="203"/>
      <c r="I49" s="9">
        <f>+EVALUACION!I50</f>
        <v>2</v>
      </c>
      <c r="J49" s="9">
        <f>+EVALUACION!J50</f>
        <v>3</v>
      </c>
      <c r="K49" s="9">
        <f t="shared" si="0"/>
        <v>5</v>
      </c>
      <c r="L49" s="9" t="str">
        <f t="shared" si="1"/>
        <v>MEDIO</v>
      </c>
      <c r="M49" s="9" t="s">
        <v>144</v>
      </c>
      <c r="N49" s="9" t="s">
        <v>258</v>
      </c>
      <c r="O49" s="9" t="s">
        <v>199</v>
      </c>
      <c r="P49" s="9" t="s">
        <v>172</v>
      </c>
      <c r="Q49" s="9" t="s">
        <v>200</v>
      </c>
      <c r="R49" s="9" t="s">
        <v>174</v>
      </c>
    </row>
    <row r="50" spans="2:18" s="65" customFormat="1" ht="72" customHeight="1" x14ac:dyDescent="0.35">
      <c r="B50" s="9" t="str">
        <f>+EVALUACION!B51</f>
        <v>EJECUCIÓN</v>
      </c>
      <c r="C50" s="137" t="str">
        <f>+EVALUACION!C51</f>
        <v>Retrasos en permisos para uso de espacios públicos</v>
      </c>
      <c r="D50" s="137"/>
      <c r="E50" s="137"/>
      <c r="F50" s="137"/>
      <c r="G50" s="202" t="s">
        <v>244</v>
      </c>
      <c r="H50" s="203"/>
      <c r="I50" s="9">
        <f>+EVALUACION!I51</f>
        <v>3</v>
      </c>
      <c r="J50" s="9">
        <f>+EVALUACION!J51</f>
        <v>3</v>
      </c>
      <c r="K50" s="9">
        <f t="shared" si="0"/>
        <v>6</v>
      </c>
      <c r="L50" s="9" t="str">
        <f t="shared" si="1"/>
        <v>ALTO</v>
      </c>
      <c r="M50" s="9" t="s">
        <v>144</v>
      </c>
      <c r="N50" s="9" t="s">
        <v>258</v>
      </c>
      <c r="O50" s="9" t="s">
        <v>199</v>
      </c>
      <c r="P50" s="9" t="s">
        <v>175</v>
      </c>
      <c r="Q50" s="9" t="s">
        <v>201</v>
      </c>
      <c r="R50" s="9" t="s">
        <v>174</v>
      </c>
    </row>
    <row r="51" spans="2:18" s="65" customFormat="1" ht="72" customHeight="1" x14ac:dyDescent="0.35">
      <c r="B51" s="9" t="str">
        <f>+EVALUACION!B52</f>
        <v>EJECUCIÓN</v>
      </c>
      <c r="C51" s="137" t="str">
        <f>+EVALUACION!C52</f>
        <v>Fallas en articulación con actores institucionales y comunitarios</v>
      </c>
      <c r="D51" s="137"/>
      <c r="E51" s="137"/>
      <c r="F51" s="137"/>
      <c r="G51" s="202" t="s">
        <v>245</v>
      </c>
      <c r="H51" s="203"/>
      <c r="I51" s="9">
        <f>+EVALUACION!I52</f>
        <v>3</v>
      </c>
      <c r="J51" s="9">
        <f>+EVALUACION!J52</f>
        <v>4</v>
      </c>
      <c r="K51" s="9">
        <f t="shared" si="0"/>
        <v>7</v>
      </c>
      <c r="L51" s="9" t="str">
        <f t="shared" si="1"/>
        <v>ALTO</v>
      </c>
      <c r="M51" s="9" t="s">
        <v>138</v>
      </c>
      <c r="N51" s="9" t="s">
        <v>259</v>
      </c>
      <c r="O51" s="9" t="s">
        <v>150</v>
      </c>
      <c r="P51" s="9" t="s">
        <v>172</v>
      </c>
      <c r="Q51" s="9" t="s">
        <v>202</v>
      </c>
      <c r="R51" s="9" t="s">
        <v>152</v>
      </c>
    </row>
    <row r="52" spans="2:18" s="65" customFormat="1" ht="72" customHeight="1" x14ac:dyDescent="0.35">
      <c r="B52" s="9" t="str">
        <f>+EVALUACION!B53</f>
        <v>EJECUCIÓN</v>
      </c>
      <c r="C52" s="137" t="str">
        <f>+EVALUACION!C53</f>
        <v>Afectación reputacional o mediática del proceso</v>
      </c>
      <c r="D52" s="137"/>
      <c r="E52" s="137"/>
      <c r="F52" s="137"/>
      <c r="G52" s="202" t="s">
        <v>246</v>
      </c>
      <c r="H52" s="203"/>
      <c r="I52" s="9">
        <f>+EVALUACION!I53</f>
        <v>2</v>
      </c>
      <c r="J52" s="9">
        <f>+EVALUACION!J53</f>
        <v>4</v>
      </c>
      <c r="K52" s="9">
        <f t="shared" si="0"/>
        <v>6</v>
      </c>
      <c r="L52" s="9" t="str">
        <f t="shared" si="1"/>
        <v>ALTO</v>
      </c>
      <c r="M52" s="9" t="s">
        <v>138</v>
      </c>
      <c r="N52" s="9" t="s">
        <v>259</v>
      </c>
      <c r="O52" s="9" t="s">
        <v>150</v>
      </c>
      <c r="P52" s="9" t="s">
        <v>187</v>
      </c>
      <c r="Q52" s="9" t="s">
        <v>203</v>
      </c>
      <c r="R52" s="9" t="s">
        <v>164</v>
      </c>
    </row>
    <row r="53" spans="2:18" s="65" customFormat="1" ht="72" customHeight="1" x14ac:dyDescent="0.35">
      <c r="B53" s="9" t="str">
        <f>+EVALUACION!B54</f>
        <v>EJECUCIÓN</v>
      </c>
      <c r="C53" s="137" t="str">
        <f>+EVALUACION!C54</f>
        <v>Incumplimiento de protocolos de seguridad en eventos de cierre</v>
      </c>
      <c r="D53" s="137"/>
      <c r="E53" s="137"/>
      <c r="F53" s="137"/>
      <c r="G53" s="202" t="s">
        <v>247</v>
      </c>
      <c r="H53" s="203"/>
      <c r="I53" s="9">
        <f>+EVALUACION!I54</f>
        <v>3</v>
      </c>
      <c r="J53" s="9">
        <f>+EVALUACION!J54</f>
        <v>4</v>
      </c>
      <c r="K53" s="9">
        <f t="shared" si="0"/>
        <v>7</v>
      </c>
      <c r="L53" s="9" t="str">
        <f t="shared" si="1"/>
        <v>ALTO</v>
      </c>
      <c r="M53" s="9" t="s">
        <v>144</v>
      </c>
      <c r="N53" s="9" t="s">
        <v>262</v>
      </c>
      <c r="O53" s="9" t="s">
        <v>204</v>
      </c>
      <c r="P53" s="9" t="s">
        <v>205</v>
      </c>
      <c r="Q53" s="9" t="s">
        <v>206</v>
      </c>
      <c r="R53" s="9" t="s">
        <v>207</v>
      </c>
    </row>
    <row r="54" spans="2:18" s="65" customFormat="1" ht="72" customHeight="1" x14ac:dyDescent="0.35">
      <c r="B54" s="9" t="str">
        <f>+EVALUACION!B55</f>
        <v>EJECUCIÓN</v>
      </c>
      <c r="C54" s="137" t="str">
        <f>+EVALUACION!C55</f>
        <v>Variación en costos de impresión, logística o materiales</v>
      </c>
      <c r="D54" s="137"/>
      <c r="E54" s="137"/>
      <c r="F54" s="137"/>
      <c r="G54" s="202" t="s">
        <v>413</v>
      </c>
      <c r="H54" s="203"/>
      <c r="I54" s="9">
        <f>+EVALUACION!I55</f>
        <v>3</v>
      </c>
      <c r="J54" s="9">
        <f>+EVALUACION!J71</f>
        <v>3</v>
      </c>
      <c r="K54" s="9">
        <f t="shared" si="0"/>
        <v>6</v>
      </c>
      <c r="L54" s="9" t="str">
        <f t="shared" si="1"/>
        <v>ALTO</v>
      </c>
      <c r="M54" s="9" t="s">
        <v>144</v>
      </c>
      <c r="N54" s="9" t="s">
        <v>262</v>
      </c>
      <c r="O54" s="9" t="s">
        <v>416</v>
      </c>
      <c r="P54" s="9" t="s">
        <v>417</v>
      </c>
      <c r="Q54" s="9" t="s">
        <v>414</v>
      </c>
      <c r="R54" s="9" t="s">
        <v>415</v>
      </c>
    </row>
    <row r="55" spans="2:18" s="65" customFormat="1" ht="72" customHeight="1" x14ac:dyDescent="0.35">
      <c r="B55" s="9" t="str">
        <f>+EVALUACION!B56</f>
        <v>EJECUCIÓN</v>
      </c>
      <c r="C55" s="137" t="str">
        <f>+EVALUACION!C56</f>
        <v>Fluctuaciones del valor de la moneda</v>
      </c>
      <c r="D55" s="137"/>
      <c r="E55" s="137"/>
      <c r="F55" s="137"/>
      <c r="G55" s="154" t="str">
        <f>'[1]EVALUACION CON CONTROLES'!G29</f>
        <v>(1)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H55" s="155"/>
      <c r="I55" s="9">
        <f>+EVALUACION!I56</f>
        <v>3</v>
      </c>
      <c r="J55" s="9">
        <f>'[1]EVALUACION CON CONTROLES'!J29</f>
        <v>3</v>
      </c>
      <c r="K55" s="9">
        <f t="shared" si="0"/>
        <v>6</v>
      </c>
      <c r="L55" s="9" t="str">
        <f t="shared" si="1"/>
        <v>ALTO</v>
      </c>
      <c r="M55" s="9" t="str">
        <f>'[1]EVALUACION CON CONTROLES'!M29</f>
        <v>SI</v>
      </c>
      <c r="N55" s="9" t="str">
        <f>'[1]EVALUACION CON CONTROLES'!N29</f>
        <v xml:space="preserve"> El apoyo a la supervisión y profesional designado por el contratista </v>
      </c>
      <c r="O55" s="9" t="str">
        <f>'[1]EVALUACION CON CONTROLES'!O29</f>
        <v>Durante la
ejecución del contrato</v>
      </c>
      <c r="P55" s="9" t="str">
        <f>'[1]EVALUACION CON CONTROLES'!P29</f>
        <v>Antes de la
terminación del plazo contractual</v>
      </c>
      <c r="Q55" s="9" t="str">
        <f>'[1]EVALUACION CON CONTROLES'!Q29</f>
        <v>Revisión documental de la evidencia establecida en el tratamiento/control</v>
      </c>
      <c r="R55" s="9" t="str">
        <f>'[1]EVALUACION CON CONTROLES'!R29</f>
        <v>Mensualmente</v>
      </c>
    </row>
    <row r="56" spans="2:18" s="65" customFormat="1" ht="72" customHeight="1" x14ac:dyDescent="0.35">
      <c r="B56" s="9" t="str">
        <f>+EVALUACION!B57</f>
        <v>EJECUCIÓN</v>
      </c>
      <c r="C56" s="137" t="str">
        <f>+EVALUACION!C57</f>
        <v>Cambio de precios en factores de producción.</v>
      </c>
      <c r="D56" s="137"/>
      <c r="E56" s="137"/>
      <c r="F56" s="137"/>
      <c r="G56" s="154" t="str">
        <f>'[1]EVALUACION CON CONTROLES'!G30</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H56" s="155"/>
      <c r="I56" s="9">
        <f>+EVALUACION!I57</f>
        <v>1</v>
      </c>
      <c r="J56" s="9">
        <f>'[1]EVALUACION CON CONTROLES'!J30</f>
        <v>4</v>
      </c>
      <c r="K56" s="9">
        <f t="shared" si="0"/>
        <v>5</v>
      </c>
      <c r="L56" s="9" t="str">
        <f t="shared" si="1"/>
        <v>MEDIO</v>
      </c>
      <c r="M56" s="9" t="str">
        <f>'[1]EVALUACION CON CONTROLES'!M30</f>
        <v>SI</v>
      </c>
      <c r="N56" s="9" t="str">
        <f>'[1]EVALUACION CON CONTROLES'!N30</f>
        <v xml:space="preserve">El apoyo a la supervisión y profesional designado por el contratist </v>
      </c>
      <c r="O56" s="9" t="str">
        <f>'[1]EVALUACION CON CONTROLES'!O30</f>
        <v>Durante la ejecución del contrato</v>
      </c>
      <c r="P56" s="9" t="str">
        <f>'[1]EVALUACION CON CONTROLES'!P30</f>
        <v>Antes de la terminación del plazo contractual</v>
      </c>
      <c r="Q56" s="9" t="str">
        <f>'[1]EVALUACION CON CONTROLES'!Q30</f>
        <v>Revisión documental de la evidencia establecida en el tratamiento/control</v>
      </c>
      <c r="R56" s="9" t="str">
        <f>'[1]EVALUACION CON CONTROLES'!R30</f>
        <v>Mensualmente</v>
      </c>
    </row>
    <row r="57" spans="2:18" s="65" customFormat="1" ht="72" customHeight="1" x14ac:dyDescent="0.35">
      <c r="B57" s="9" t="str">
        <f>+EVALUACION!B58</f>
        <v>EJECUCIÓN</v>
      </c>
      <c r="C57" s="137" t="str">
        <f>+EVALUACION!C58</f>
        <v>Variación de los precios del mercado</v>
      </c>
      <c r="D57" s="137"/>
      <c r="E57" s="137"/>
      <c r="F57" s="137"/>
      <c r="G57" s="154" t="str">
        <f>'[1]EVALUACION CON CONTROLES'!G31</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H57" s="155"/>
      <c r="I57" s="9">
        <f>+EVALUACION!I58</f>
        <v>2</v>
      </c>
      <c r="J57" s="9">
        <f>'[1]EVALUACION CON CONTROLES'!J31</f>
        <v>4</v>
      </c>
      <c r="K57" s="9">
        <f t="shared" si="0"/>
        <v>6</v>
      </c>
      <c r="L57" s="9" t="str">
        <f t="shared" si="1"/>
        <v>ALTO</v>
      </c>
      <c r="M57" s="9" t="str">
        <f>'[1]EVALUACION CON CONTROLES'!M31</f>
        <v>SI</v>
      </c>
      <c r="N57" s="9" t="str">
        <f>'[1]EVALUACION CON CONTROLES'!N31</f>
        <v xml:space="preserve">El apoyo a la supervisión y profesional designado por el contratist </v>
      </c>
      <c r="O57" s="9" t="str">
        <f>'[1]EVALUACION CON CONTROLES'!O31</f>
        <v>Durante la ejecución del contrato</v>
      </c>
      <c r="P57" s="9" t="str">
        <f>'[1]EVALUACION CON CONTROLES'!P31</f>
        <v>Antes de la terminación del plazo contractual</v>
      </c>
      <c r="Q57" s="9" t="str">
        <f>'[1]EVALUACION CON CONTROLES'!Q31</f>
        <v>Revisión documental de la evidencia establecida en el tratamiento/control</v>
      </c>
      <c r="R57" s="9" t="str">
        <f>'[1]EVALUACION CON CONTROLES'!R31</f>
        <v>Mensualmente</v>
      </c>
    </row>
    <row r="58" spans="2:18" s="65" customFormat="1" ht="72" customHeight="1" x14ac:dyDescent="0.35">
      <c r="B58" s="9" t="str">
        <f>+EVALUACION!B59</f>
        <v>EJECUCIÓN</v>
      </c>
      <c r="C58" s="137" t="str">
        <f>+EVALUACION!C59</f>
        <v>Factores políticos o macroeconómicos.</v>
      </c>
      <c r="D58" s="137"/>
      <c r="E58" s="137"/>
      <c r="F58" s="137"/>
      <c r="G58" s="154" t="str">
        <f>'[1]EVALUACION CON CONTROLES'!G32</f>
        <v>(1)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H58" s="155"/>
      <c r="I58" s="9">
        <f>+EVALUACION!I59</f>
        <v>3</v>
      </c>
      <c r="J58" s="9">
        <f>'[1]EVALUACION CON CONTROLES'!J32</f>
        <v>3</v>
      </c>
      <c r="K58" s="9">
        <f t="shared" si="0"/>
        <v>6</v>
      </c>
      <c r="L58" s="9" t="str">
        <f t="shared" si="1"/>
        <v>ALTO</v>
      </c>
      <c r="M58" s="9" t="str">
        <f>'[1]EVALUACION CON CONTROLES'!M32</f>
        <v>NO</v>
      </c>
      <c r="N58" s="9" t="str">
        <f>'[1]EVALUACION CON CONTROLES'!N32</f>
        <v xml:space="preserve">El apoyo a la supervisión y profesional designado por el contratist </v>
      </c>
      <c r="O58" s="9" t="str">
        <f>'[1]EVALUACION CON CONTROLES'!O32</f>
        <v>Durante la ejecución del contrato</v>
      </c>
      <c r="P58" s="9" t="str">
        <f>'[1]EVALUACION CON CONTROLES'!P32</f>
        <v>Antes de la terminación del plazo contractual</v>
      </c>
      <c r="Q58" s="9" t="str">
        <f>'[1]EVALUACION CON CONTROLES'!Q32</f>
        <v>Revisión documental de la evidencia establecida en el tratamiento/control</v>
      </c>
      <c r="R58" s="9" t="str">
        <f>'[1]EVALUACION CON CONTROLES'!R32</f>
        <v>Mensualmente</v>
      </c>
    </row>
    <row r="59" spans="2:18" s="65" customFormat="1" ht="72" customHeight="1" x14ac:dyDescent="0.35">
      <c r="B59" s="9" t="str">
        <f>+EVALUACION!B60</f>
        <v>EJECUCIÓN</v>
      </c>
      <c r="C59" s="137" t="str">
        <f>+EVALUACION!C60</f>
        <v>Incumplimiento del objeto o de las obligaciones contractuales</v>
      </c>
      <c r="D59" s="137"/>
      <c r="E59" s="137"/>
      <c r="F59" s="137"/>
      <c r="G59" s="154" t="str">
        <f>'[1]EVALUACION CON CONTROLES'!G33</f>
        <v>(1)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v>
      </c>
      <c r="H59" s="155"/>
      <c r="I59" s="9">
        <f>+EVALUACION!I60</f>
        <v>2</v>
      </c>
      <c r="J59" s="9">
        <f>'[1]EVALUACION CON CONTROLES'!J33</f>
        <v>4</v>
      </c>
      <c r="K59" s="9">
        <f t="shared" si="0"/>
        <v>6</v>
      </c>
      <c r="L59" s="9" t="str">
        <f t="shared" si="1"/>
        <v>ALTO</v>
      </c>
      <c r="M59" s="9" t="str">
        <f>'[1]EVALUACION CON CONTROLES'!M33</f>
        <v>SI</v>
      </c>
      <c r="N59" s="9" t="str">
        <f>'[1]EVALUACION CON CONTROLES'!N33</f>
        <v>El apoyo a la supervisión y profesional designado por el contratista</v>
      </c>
      <c r="O59" s="9" t="str">
        <f>'[1]EVALUACION CON CONTROLES'!O33</f>
        <v>Durante la ejecución del contrato</v>
      </c>
      <c r="P59" s="9" t="str">
        <f>'[1]EVALUACION CON CONTROLES'!P33</f>
        <v>Cierre o liquidación del contrato</v>
      </c>
      <c r="Q59" s="9" t="str">
        <f>'[1]EVALUACION CON CONTROLES'!Q33</f>
        <v>Revisión documental de la evidencia establecida en el tratamiento/control</v>
      </c>
      <c r="R59" s="9" t="str">
        <f>'[1]EVALUACION CON CONTROLES'!R33</f>
        <v>Mensualmente</v>
      </c>
    </row>
    <row r="60" spans="2:18" s="65" customFormat="1" ht="72" customHeight="1" x14ac:dyDescent="0.35">
      <c r="B60" s="9" t="str">
        <f>+EVALUACION!B61</f>
        <v>EJECUCIÓN</v>
      </c>
      <c r="C60" s="137" t="str">
        <f>+EVALUACION!C61</f>
        <v>Variación en la disponibilidad o en el costo de los insumos necesarios para prestar los servicios.</v>
      </c>
      <c r="D60" s="137"/>
      <c r="E60" s="137"/>
      <c r="F60" s="137"/>
      <c r="G60" s="154" t="str">
        <f>'[1]EVALUACION CON CONTROLES'!G34</f>
        <v>(1)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H60" s="155"/>
      <c r="I60" s="9">
        <f>+EVALUACION!I61</f>
        <v>1</v>
      </c>
      <c r="J60" s="9">
        <f>'[1]EVALUACION CON CONTROLES'!J34</f>
        <v>3</v>
      </c>
      <c r="K60" s="9">
        <f t="shared" si="0"/>
        <v>4</v>
      </c>
      <c r="L60" s="9" t="str">
        <f t="shared" si="1"/>
        <v>BAJO</v>
      </c>
      <c r="M60" s="9" t="str">
        <f>'[1]EVALUACION CON CONTROLES'!M34</f>
        <v>SI</v>
      </c>
      <c r="N60" s="9" t="str">
        <f>'[1]EVALUACION CON CONTROLES'!N34</f>
        <v>El apoyo a la supervisión y profesional designado por el contratista</v>
      </c>
      <c r="O60" s="9" t="str">
        <f>'[1]EVALUACION CON CONTROLES'!O34</f>
        <v>Durante la ejecución del contrato</v>
      </c>
      <c r="P60" s="9" t="str">
        <f>'[1]EVALUACION CON CONTROLES'!P34</f>
        <v>Cierre o liquidación del contrato</v>
      </c>
      <c r="Q60" s="9" t="str">
        <f>'[1]EVALUACION CON CONTROLES'!Q34</f>
        <v>Revisión documental de la evidencia establecida en el tratamiento/control</v>
      </c>
      <c r="R60" s="9" t="str">
        <f>'[1]EVALUACION CON CONTROLES'!R34</f>
        <v>Mensualmente</v>
      </c>
    </row>
    <row r="61" spans="2:18" s="65" customFormat="1" ht="72" customHeight="1" x14ac:dyDescent="0.35">
      <c r="B61" s="9" t="str">
        <f>+EVALUACION!B62</f>
        <v>EJECUCIÓN</v>
      </c>
      <c r="C61" s="137" t="str">
        <f>+EVALUACION!C62</f>
        <v>Incumplimiento de compromisos adquiridos por el contratista seleccionado con sus subcontratistas, suministradores de bienes y servicios.</v>
      </c>
      <c r="D61" s="137"/>
      <c r="E61" s="137"/>
      <c r="F61" s="137"/>
      <c r="G61" s="154" t="str">
        <f>'[1]EVALUACION CON CONTROLES'!G35</f>
        <v>(1)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v>
      </c>
      <c r="H61" s="155"/>
      <c r="I61" s="9">
        <f>+EVALUACION!I62</f>
        <v>2</v>
      </c>
      <c r="J61" s="9">
        <f>'[1]EVALUACION CON CONTROLES'!J35</f>
        <v>4</v>
      </c>
      <c r="K61" s="9">
        <f t="shared" si="0"/>
        <v>6</v>
      </c>
      <c r="L61" s="9" t="str">
        <f t="shared" si="1"/>
        <v>ALTO</v>
      </c>
      <c r="M61" s="9" t="str">
        <f>'[1]EVALUACION CON CONTROLES'!M35</f>
        <v>SI</v>
      </c>
      <c r="N61" s="9" t="str">
        <f>'[1]EVALUACION CON CONTROLES'!N35</f>
        <v>El apoyo a la supervisión y profesional designado por el contratista</v>
      </c>
      <c r="O61" s="9" t="str">
        <f>'[1]EVALUACION CON CONTROLES'!O35</f>
        <v>Durante la ejecución del contrato</v>
      </c>
      <c r="P61" s="9" t="str">
        <f>'[1]EVALUACION CON CONTROLES'!P35</f>
        <v>Cierre o liquidación del contrato</v>
      </c>
      <c r="Q61" s="9" t="str">
        <f>'[1]EVALUACION CON CONTROLES'!Q35</f>
        <v>Revisión documental de la evidencia establecida en el tratamiento/control</v>
      </c>
      <c r="R61" s="9" t="str">
        <f>'[1]EVALUACION CON CONTROLES'!R35</f>
        <v>Mensualmente</v>
      </c>
    </row>
    <row r="62" spans="2:18" s="65" customFormat="1" ht="72" customHeight="1" x14ac:dyDescent="0.35">
      <c r="B62" s="9" t="str">
        <f>+EVALUACION!B63</f>
        <v>EJECUCIÓN</v>
      </c>
      <c r="C62" s="137" t="str">
        <f>+EVALUACION!C63</f>
        <v>Incumplimiento de la administración en los pagos.</v>
      </c>
      <c r="D62" s="137"/>
      <c r="E62" s="137"/>
      <c r="F62" s="137"/>
      <c r="G62" s="154" t="str">
        <f>'[1]EVALUACION CON CONTROLES'!G36</f>
        <v>(1)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v>
      </c>
      <c r="H62" s="155"/>
      <c r="I62" s="9">
        <f>+EVALUACION!I63</f>
        <v>2</v>
      </c>
      <c r="J62" s="9">
        <f>'[1]EVALUACION CON CONTROLES'!J36</f>
        <v>3</v>
      </c>
      <c r="K62" s="9">
        <f t="shared" si="0"/>
        <v>5</v>
      </c>
      <c r="L62" s="9" t="str">
        <f t="shared" si="1"/>
        <v>MEDIO</v>
      </c>
      <c r="M62" s="9" t="str">
        <f>'[1]EVALUACION CON CONTROLES'!M36</f>
        <v>SI</v>
      </c>
      <c r="N62" s="9" t="str">
        <f>'[1]EVALUACION CON CONTROLES'!N36</f>
        <v>El apoyo a la supervisión y profesional designado por el contratista</v>
      </c>
      <c r="O62" s="9" t="str">
        <f>'[1]EVALUACION CON CONTROLES'!O36</f>
        <v>Durante la ejecución del contrato</v>
      </c>
      <c r="P62" s="9" t="str">
        <f>'[1]EVALUACION CON CONTROLES'!P36</f>
        <v>Cierre o liquidación del contrato</v>
      </c>
      <c r="Q62" s="9" t="str">
        <f>'[1]EVALUACION CON CONTROLES'!Q36</f>
        <v>Revisión documental de la evidencia establecida en el tratamiento/control</v>
      </c>
      <c r="R62" s="9" t="str">
        <f>'[1]EVALUACION CON CONTROLES'!R36</f>
        <v>Mensualmente</v>
      </c>
    </row>
    <row r="63" spans="2:18" s="65" customFormat="1" ht="72" customHeight="1" x14ac:dyDescent="0.35">
      <c r="B63" s="9" t="str">
        <f>+EVALUACION!B64</f>
        <v>EJECUCIÓN</v>
      </c>
      <c r="C63" s="137" t="str">
        <f>+EVALUACION!C64</f>
        <v>Desequilibrio económico del contrato</v>
      </c>
      <c r="D63" s="137"/>
      <c r="E63" s="137"/>
      <c r="F63" s="137"/>
      <c r="G63" s="154" t="str">
        <f>'[1]EVALUACION CON CONTROLES'!G37</f>
        <v>(1)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H63" s="155"/>
      <c r="I63" s="9">
        <f>+EVALUACION!I64</f>
        <v>3</v>
      </c>
      <c r="J63" s="9">
        <f>'[1]EVALUACION CON CONTROLES'!J37</f>
        <v>5</v>
      </c>
      <c r="K63" s="9">
        <f t="shared" si="0"/>
        <v>8</v>
      </c>
      <c r="L63" s="9" t="str">
        <f t="shared" si="1"/>
        <v>EXTREMO</v>
      </c>
      <c r="M63" s="9" t="str">
        <f>'[1]EVALUACION CON CONTROLES'!M37</f>
        <v>SI</v>
      </c>
      <c r="N63" s="9" t="str">
        <f>'[1]EVALUACION CON CONTROLES'!N37</f>
        <v>El apoyo a la supervisión y profesional designado por el contratista</v>
      </c>
      <c r="O63" s="9" t="str">
        <f>'[1]EVALUACION CON CONTROLES'!O37</f>
        <v>Durante la ejecución del contrato</v>
      </c>
      <c r="P63" s="9" t="str">
        <f>'[1]EVALUACION CON CONTROLES'!P37</f>
        <v>Cierre o liquidación del contrato</v>
      </c>
      <c r="Q63" s="9" t="str">
        <f>'[1]EVALUACION CON CONTROLES'!Q37</f>
        <v>Revisión documental de la evidencia establecida en el tratamiento/control</v>
      </c>
      <c r="R63" s="9" t="str">
        <f>'[1]EVALUACION CON CONTROLES'!R37</f>
        <v>Mensualmente</v>
      </c>
    </row>
    <row r="64" spans="2:18" s="65" customFormat="1" ht="72" customHeight="1" x14ac:dyDescent="0.35">
      <c r="B64" s="9" t="str">
        <f>+EVALUACION!B65</f>
        <v>EJECUCIÓN</v>
      </c>
      <c r="C64" s="137" t="str">
        <f>+EVALUACION!C65</f>
        <v>Imposición de nuevos tributos</v>
      </c>
      <c r="D64" s="137"/>
      <c r="E64" s="137"/>
      <c r="F64" s="137"/>
      <c r="G64" s="154" t="str">
        <f>'[1]EVALUACION CON CONTROLES'!G38</f>
        <v>(1)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H64" s="155"/>
      <c r="I64" s="9">
        <f>+EVALUACION!I65</f>
        <v>3</v>
      </c>
      <c r="J64" s="9">
        <f>'[1]EVALUACION CON CONTROLES'!J38</f>
        <v>3</v>
      </c>
      <c r="K64" s="9">
        <f t="shared" si="0"/>
        <v>6</v>
      </c>
      <c r="L64" s="9" t="str">
        <f t="shared" si="1"/>
        <v>ALTO</v>
      </c>
      <c r="M64" s="9" t="str">
        <f>'[1]EVALUACION CON CONTROLES'!M38</f>
        <v>SI</v>
      </c>
      <c r="N64" s="9" t="str">
        <f>'[1]EVALUACION CON CONTROLES'!N38</f>
        <v>El apoyo a la supervisión y profesional designado por el contratista</v>
      </c>
      <c r="O64" s="9" t="str">
        <f>'[1]EVALUACION CON CONTROLES'!O38</f>
        <v>Durante la ejecución del contrato</v>
      </c>
      <c r="P64" s="9" t="str">
        <f>'[1]EVALUACION CON CONTROLES'!P38</f>
        <v>Cierre o liquidación del contrato</v>
      </c>
      <c r="Q64" s="9" t="str">
        <f>'[1]EVALUACION CON CONTROLES'!Q38</f>
        <v>Revisión documental de la evidencia establecida en el tratamiento/control</v>
      </c>
      <c r="R64" s="9" t="str">
        <f>'[1]EVALUACION CON CONTROLES'!R38</f>
        <v>Mensualmente</v>
      </c>
    </row>
    <row r="65" spans="2:18" s="65" customFormat="1" ht="72" customHeight="1" x14ac:dyDescent="0.35">
      <c r="B65" s="9" t="str">
        <f>+EVALUACION!B66</f>
        <v>EJECUCIÓN</v>
      </c>
      <c r="C65" s="137" t="str">
        <f>+EVALUACION!C66</f>
        <v>Imposición de nuevos trámites o permisos</v>
      </c>
      <c r="D65" s="137"/>
      <c r="E65" s="137"/>
      <c r="F65" s="137"/>
      <c r="G65" s="154" t="str">
        <f>'[1]EVALUACION CON CONTROLES'!G39</f>
        <v>(1)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H65" s="155"/>
      <c r="I65" s="9">
        <f>+EVALUACION!I66</f>
        <v>3</v>
      </c>
      <c r="J65" s="9">
        <f>'[1]EVALUACION CON CONTROLES'!J39</f>
        <v>3</v>
      </c>
      <c r="K65" s="9">
        <f t="shared" si="0"/>
        <v>6</v>
      </c>
      <c r="L65" s="9" t="str">
        <f t="shared" si="1"/>
        <v>ALTO</v>
      </c>
      <c r="M65" s="9" t="str">
        <f>'[1]EVALUACION CON CONTROLES'!M39</f>
        <v>SI</v>
      </c>
      <c r="N65" s="9" t="str">
        <f>'[1]EVALUACION CON CONTROLES'!N39</f>
        <v>El apoyo a la supervisión y profesional designado por el contratista</v>
      </c>
      <c r="O65" s="9" t="str">
        <f>'[1]EVALUACION CON CONTROLES'!O39</f>
        <v>Durante la ejecución del contrato</v>
      </c>
      <c r="P65" s="9" t="str">
        <f>'[1]EVALUACION CON CONTROLES'!P39</f>
        <v>Cierre o liquidación del contrato</v>
      </c>
      <c r="Q65" s="9" t="str">
        <f>'[1]EVALUACION CON CONTROLES'!Q39</f>
        <v>Revisión documental de la evidencia establecida en el tratamiento/control</v>
      </c>
      <c r="R65" s="9" t="str">
        <f>'[1]EVALUACION CON CONTROLES'!R39</f>
        <v>Mensualmente</v>
      </c>
    </row>
    <row r="66" spans="2:18" s="65" customFormat="1" ht="72" customHeight="1" x14ac:dyDescent="0.35">
      <c r="B66" s="9" t="str">
        <f>+EVALUACION!B67</f>
        <v>EJECUCIÓN</v>
      </c>
      <c r="C66" s="137" t="str">
        <f>+EVALUACION!C67</f>
        <v>Cambios en el marco regulatorio o normatividad aplicable al proyecto.</v>
      </c>
      <c r="D66" s="137"/>
      <c r="E66" s="137"/>
      <c r="F66" s="137"/>
      <c r="G66" s="154" t="str">
        <f>'[1]EVALUACION CON CONTROLES'!G40</f>
        <v>(1)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v>
      </c>
      <c r="H66" s="155"/>
      <c r="I66" s="9">
        <f>+EVALUACION!I67</f>
        <v>1</v>
      </c>
      <c r="J66" s="9">
        <f>'[1]EVALUACION CON CONTROLES'!J40</f>
        <v>3</v>
      </c>
      <c r="K66" s="9">
        <f t="shared" si="0"/>
        <v>4</v>
      </c>
      <c r="L66" s="9" t="str">
        <f t="shared" si="1"/>
        <v>BAJO</v>
      </c>
      <c r="M66" s="9" t="str">
        <f>'[1]EVALUACION CON CONTROLES'!M40</f>
        <v>NO</v>
      </c>
      <c r="N66" s="9" t="str">
        <f>'[1]EVALUACION CON CONTROLES'!N40</f>
        <v>El apoyo a la supervisión y profesional designado por el contratista</v>
      </c>
      <c r="O66" s="9" t="str">
        <f>'[1]EVALUACION CON CONTROLES'!O40</f>
        <v>Durante la ejecución del contrato</v>
      </c>
      <c r="P66" s="9" t="str">
        <f>'[1]EVALUACION CON CONTROLES'!P40</f>
        <v>Cierre o liquidación del contrato</v>
      </c>
      <c r="Q66" s="9" t="str">
        <f>'[1]EVALUACION CON CONTROLES'!Q40</f>
        <v>Revisión documental de la evidencia establecida en el tratamiento/control</v>
      </c>
      <c r="R66" s="9" t="str">
        <f>'[1]EVALUACION CON CONTROLES'!R40</f>
        <v>Mensualmente</v>
      </c>
    </row>
    <row r="67" spans="2:18" s="65" customFormat="1" ht="72" customHeight="1" x14ac:dyDescent="0.35">
      <c r="B67" s="9" t="str">
        <f>+EVALUACION!B68</f>
        <v>EJECUCIÓN</v>
      </c>
      <c r="C67" s="137" t="str">
        <f>+EVALUACION!C68</f>
        <v>Variación de tasas o tarifas</v>
      </c>
      <c r="D67" s="137"/>
      <c r="E67" s="137"/>
      <c r="F67" s="137"/>
      <c r="G67" s="154" t="str">
        <f>'[1]EVALUACION CON CONTROLES'!G41</f>
        <v>(1)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H67" s="155"/>
      <c r="I67" s="9">
        <f>+EVALUACION!I68</f>
        <v>3</v>
      </c>
      <c r="J67" s="9">
        <f>'[1]EVALUACION CON CONTROLES'!J41</f>
        <v>4</v>
      </c>
      <c r="K67" s="9">
        <f t="shared" si="0"/>
        <v>7</v>
      </c>
      <c r="L67" s="9" t="str">
        <f t="shared" si="1"/>
        <v>ALTO</v>
      </c>
      <c r="M67" s="9" t="str">
        <f>'[1]EVALUACION CON CONTROLES'!M41</f>
        <v>SI</v>
      </c>
      <c r="N67" s="9" t="str">
        <f>'[1]EVALUACION CON CONTROLES'!N41</f>
        <v>El apoyo a la supervisión y profesional designado por el contratista</v>
      </c>
      <c r="O67" s="9" t="str">
        <f>'[1]EVALUACION CON CONTROLES'!O41</f>
        <v>Durante la ejecución del contrato</v>
      </c>
      <c r="P67" s="9" t="str">
        <f>'[1]EVALUACION CON CONTROLES'!P41</f>
        <v>Cierre o liquidación del contrato</v>
      </c>
      <c r="Q67" s="9" t="str">
        <f>'[1]EVALUACION CON CONTROLES'!Q41</f>
        <v>Revisión documental de la evidencia establecida en el tratamiento/control</v>
      </c>
      <c r="R67" s="9" t="str">
        <f>'[1]EVALUACION CON CONTROLES'!R41</f>
        <v>Mensualmente</v>
      </c>
    </row>
    <row r="68" spans="2:18" s="65" customFormat="1" ht="72" customHeight="1" x14ac:dyDescent="0.35">
      <c r="B68" s="9" t="str">
        <f>+EVALUACION!B69</f>
        <v>EJECUCIÓN</v>
      </c>
      <c r="C68" s="137" t="str">
        <f>+EVALUACION!C69</f>
        <v>Ejecución en tiempos distintos a los inicialmente programados por circunstancias no imputables a las partes.</v>
      </c>
      <c r="D68" s="137"/>
      <c r="E68" s="137"/>
      <c r="F68" s="137"/>
      <c r="G68" s="154" t="str">
        <f>'[1]EVALUACION CON CONTROLES'!G42</f>
        <v>(1)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v>
      </c>
      <c r="H68" s="155"/>
      <c r="I68" s="9">
        <f>+EVALUACION!I69</f>
        <v>3</v>
      </c>
      <c r="J68" s="9">
        <f>'[1]EVALUACION CON CONTROLES'!J42</f>
        <v>4</v>
      </c>
      <c r="K68" s="9">
        <f t="shared" si="0"/>
        <v>7</v>
      </c>
      <c r="L68" s="9" t="str">
        <f t="shared" si="1"/>
        <v>ALTO</v>
      </c>
      <c r="M68" s="9" t="str">
        <f>'[1]EVALUACION CON CONTROLES'!M42</f>
        <v>SI</v>
      </c>
      <c r="N68" s="9" t="str">
        <f>'[1]EVALUACION CON CONTROLES'!N42</f>
        <v>El apoyo a la supervisión y profesional designado por el contratista</v>
      </c>
      <c r="O68" s="9" t="str">
        <f>'[1]EVALUACION CON CONTROLES'!O42</f>
        <v>Durante la ejecución del contrato</v>
      </c>
      <c r="P68" s="9" t="str">
        <f>'[1]EVALUACION CON CONTROLES'!P42</f>
        <v>Cierre o liquidación del contrato</v>
      </c>
      <c r="Q68" s="9" t="str">
        <f>'[1]EVALUACION CON CONTROLES'!Q42</f>
        <v>Revisión documental de la evidencia establecida en el tratamiento/control</v>
      </c>
      <c r="R68" s="9" t="str">
        <f>'[1]EVALUACION CON CONTROLES'!R42</f>
        <v>A más tardar 10 días después del inicio del contrato, establecerán un cronograma de trabajo y le realizarán un seguimiento mensual a su cumplimiento</v>
      </c>
    </row>
    <row r="69" spans="2:18" s="65" customFormat="1" ht="72" customHeight="1" x14ac:dyDescent="0.35">
      <c r="B69" s="9" t="str">
        <f>+EVALUACION!B70</f>
        <v>EJECUCIÓN</v>
      </c>
      <c r="C69" s="137" t="str">
        <f>+EVALUACION!C70</f>
        <v xml:space="preserve">Eventos de baja Calidad  en la ejecución </v>
      </c>
      <c r="D69" s="137"/>
      <c r="E69" s="137"/>
      <c r="F69" s="137"/>
      <c r="G69" s="154" t="str">
        <f>'[1]EVALUACION CON CONTROLES'!G43</f>
        <v>(1) El apoyo a la supervisión y profesional designado por el contratista, (2) 10 días antes de cada evento (3) realizarán una revisión de los bienes y servicios que se van a utilizar en el evento, y el apoyo a la supervisión deberá aprobarlos, si es necesario deberá solicitar muestras y registros fotográficos. En caso de que en el evento no se presenten los bienes y servicios acordados, el apoyo a la supervisión podrá solicitar la repetición del evento. En caso de que el contratista se niegue, se le informará al supervisor (Alcalde Local) para que tome las medidas pertinentes. (4 )Como evidencia de la ejecución del control quedará el formato GDI-GPD-F029 Formato evidencia de reunión, registro fotográfico, fílmico y comunicaciones realizadas.</v>
      </c>
      <c r="H69" s="155"/>
      <c r="I69" s="9">
        <f>+EVALUACION!I70</f>
        <v>2</v>
      </c>
      <c r="J69" s="9">
        <f>'[1]EVALUACION CON CONTROLES'!J43</f>
        <v>5</v>
      </c>
      <c r="K69" s="9">
        <f t="shared" si="0"/>
        <v>7</v>
      </c>
      <c r="L69" s="9" t="str">
        <f t="shared" si="1"/>
        <v>ALTO</v>
      </c>
      <c r="M69" s="9" t="str">
        <f>'[1]EVALUACION CON CONTROLES'!M43</f>
        <v>NO</v>
      </c>
      <c r="N69" s="9" t="str">
        <f>'[1]EVALUACION CON CONTROLES'!N43</f>
        <v>El apoyo a la supervisión y profesional designado por el contratista</v>
      </c>
      <c r="O69" s="9" t="str">
        <f>'[1]EVALUACION CON CONTROLES'!O43</f>
        <v>Durante la ejecución del contrato</v>
      </c>
      <c r="P69" s="9" t="str">
        <f>'[1]EVALUACION CON CONTROLES'!P43</f>
        <v>Cierre o liquidación del contrato</v>
      </c>
      <c r="Q69" s="9" t="str">
        <f>'[1]EVALUACION CON CONTROLES'!Q43</f>
        <v>Revisión documental de la evidencia establecida en el tratamiento/control</v>
      </c>
      <c r="R69" s="9" t="str">
        <f>'[1]EVALUACION CON CONTROLES'!R43</f>
        <v>10 días antes de cada evento</v>
      </c>
    </row>
    <row r="70" spans="2:18" s="65" customFormat="1" ht="72" customHeight="1" x14ac:dyDescent="0.35">
      <c r="B70" s="9" t="str">
        <f>+EVALUACION!B71</f>
        <v>EJECUCIÓN</v>
      </c>
      <c r="C70" s="137" t="str">
        <f>+EVALUACION!C71</f>
        <v>Incumplimiento derivado del trámite de los permisos con autoridades ambientales, la obtención de los mismos, paz y salvos</v>
      </c>
      <c r="D70" s="137"/>
      <c r="E70" s="137"/>
      <c r="F70" s="137"/>
      <c r="G70" s="154" t="str">
        <f>'[1]EVALUACION CON CONTROLES'!G44</f>
        <v>El apoyo a la supervisión y profesional designado por el contratista, 10 días antes de cada evento realizarán una revisión de los los permisos necesarios para desarrollar el evento, en caso de que los permisos no estén listos salvo alguna excepcionalidad, se deberá reprogramar el evento. Como evidencia de la ejecución del control quedará el formato GDI-GPD-F029 Formato evidencia de reunión y comunicaciones realizadas.</v>
      </c>
      <c r="H70" s="155"/>
      <c r="I70" s="9">
        <f>+EVALUACION!I71</f>
        <v>2</v>
      </c>
      <c r="J70" s="9">
        <f>'[1]EVALUACION CON CONTROLES'!J44</f>
        <v>3</v>
      </c>
      <c r="K70" s="9">
        <f t="shared" si="0"/>
        <v>5</v>
      </c>
      <c r="L70" s="9" t="str">
        <f t="shared" si="1"/>
        <v>MEDIO</v>
      </c>
      <c r="M70" s="9" t="str">
        <f>'[1]EVALUACION CON CONTROLES'!M44</f>
        <v>SI</v>
      </c>
      <c r="N70" s="9" t="str">
        <f>'[1]EVALUACION CON CONTROLES'!N44</f>
        <v>El apoyo a la supervisión y profesional designado por el contratista</v>
      </c>
      <c r="O70" s="9" t="str">
        <f>'[1]EVALUACION CON CONTROLES'!O44</f>
        <v>Durante la ejecución del contrato</v>
      </c>
      <c r="P70" s="9" t="str">
        <f>'[1]EVALUACION CON CONTROLES'!P44</f>
        <v>Cierre o liquidación del contrato</v>
      </c>
      <c r="Q70" s="9" t="str">
        <f>'[1]EVALUACION CON CONTROLES'!Q44</f>
        <v>Revisión documental de la evidencia establecida en el tratamiento/control</v>
      </c>
      <c r="R70" s="9" t="str">
        <f>'[1]EVALUACION CON CONTROLES'!R44</f>
        <v>10 días antes de cada evento</v>
      </c>
    </row>
    <row r="71" spans="2:18" s="65" customFormat="1" ht="72" customHeight="1" x14ac:dyDescent="0.35">
      <c r="B71" s="9" t="str">
        <f>+EVALUACION!B72</f>
        <v>EJECUCIÓN</v>
      </c>
      <c r="C71" s="137" t="str">
        <f>+EVALUACION!C72</f>
        <v>Insolvencia del contratista</v>
      </c>
      <c r="D71" s="137"/>
      <c r="E71" s="137"/>
      <c r="F71" s="137"/>
      <c r="G71" s="154" t="str">
        <f>'[1]EVALUACION CON CONTROLES'!G45</f>
        <v>(1)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v>
      </c>
      <c r="H71" s="155"/>
      <c r="I71" s="9">
        <f>+EVALUACION!I72</f>
        <v>2</v>
      </c>
      <c r="J71" s="9">
        <f>'[1]EVALUACION CON CONTROLES'!J45</f>
        <v>4</v>
      </c>
      <c r="K71" s="9">
        <f t="shared" si="0"/>
        <v>6</v>
      </c>
      <c r="L71" s="9" t="str">
        <f t="shared" si="1"/>
        <v>ALTO</v>
      </c>
      <c r="M71" s="9" t="str">
        <f>'[1]EVALUACION CON CONTROLES'!M45</f>
        <v>SI</v>
      </c>
      <c r="N71" s="9" t="str">
        <f>'[1]EVALUACION CON CONTROLES'!N45</f>
        <v>El apoyo a la supervisión y profesional designado por el contratista</v>
      </c>
      <c r="O71" s="9" t="str">
        <f>'[1]EVALUACION CON CONTROLES'!O45</f>
        <v>Durante la ejecución del contrato</v>
      </c>
      <c r="P71" s="9" t="str">
        <f>'[1]EVALUACION CON CONTROLES'!P45</f>
        <v>Cierre o liquidación del contrato</v>
      </c>
      <c r="Q71" s="9" t="str">
        <f>'[1]EVALUACION CON CONTROLES'!Q45</f>
        <v>Revisión documental de la evidencia establecida en el tratamiento/control</v>
      </c>
      <c r="R71" s="9" t="str">
        <f>'[1]EVALUACION CON CONTROLES'!R45</f>
        <v>Mensualmente</v>
      </c>
    </row>
    <row r="72" spans="2:18" s="65" customFormat="1" ht="72" customHeight="1" x14ac:dyDescent="0.35">
      <c r="B72" s="9" t="str">
        <f>+EVALUACION!B73</f>
        <v>EJECUCIÓN</v>
      </c>
      <c r="C72" s="137" t="str">
        <f>+EVALUACION!C73</f>
        <v>Eventos naturales tales como lluvias, inundaciones y sequias entre otros</v>
      </c>
      <c r="D72" s="137"/>
      <c r="E72" s="137"/>
      <c r="F72" s="137"/>
      <c r="G72" s="154" t="str">
        <f>'[1]EVALUACION CON CONTROLES'!G46</f>
        <v>(1) El apoyo a la supervisión y profesional designado por el contratista, (2) 5 días antes de cada evento (3) realizarán una revisión de las condiciones climáticas y en caso de que estas no sean favorables para el desarrolo del evento,se deberán tomar medidas como por ejemplo la instalación de carpas o se deberá reprogramar el evento. (4) Como evidencia de la ejecución del control quedará el formato GDI-GPD-F029 Formato evidencia de reunión y comunicaciones realizadas.</v>
      </c>
      <c r="H72" s="155"/>
      <c r="I72" s="9">
        <f>+EVALUACION!I73</f>
        <v>3</v>
      </c>
      <c r="J72" s="9">
        <f>'[1]EVALUACION CON CONTROLES'!J46</f>
        <v>4</v>
      </c>
      <c r="K72" s="9">
        <f t="shared" si="0"/>
        <v>7</v>
      </c>
      <c r="L72" s="9" t="str">
        <f t="shared" si="1"/>
        <v>ALTO</v>
      </c>
      <c r="M72" s="9" t="str">
        <f>'[1]EVALUACION CON CONTROLES'!M46</f>
        <v>SI</v>
      </c>
      <c r="N72" s="9" t="str">
        <f>'[1]EVALUACION CON CONTROLES'!N46</f>
        <v>El apoyo a la supervisión y profesional designado por el contratista</v>
      </c>
      <c r="O72" s="9" t="str">
        <f>'[1]EVALUACION CON CONTROLES'!O46</f>
        <v>Durante la ejecución del contrato</v>
      </c>
      <c r="P72" s="9" t="str">
        <f>'[1]EVALUACION CON CONTROLES'!P46</f>
        <v>Cierre o liquidación del contrato</v>
      </c>
      <c r="Q72" s="9" t="str">
        <f>'[1]EVALUACION CON CONTROLES'!Q46</f>
        <v>Revisión documental de la evidencia establecida en el tratamiento/control</v>
      </c>
      <c r="R72" s="9" t="str">
        <f>'[1]EVALUACION CON CONTROLES'!R46</f>
        <v xml:space="preserve"> 5 días antes de cada evento </v>
      </c>
    </row>
    <row r="73" spans="2:18" s="65" customFormat="1" ht="72" customHeight="1" x14ac:dyDescent="0.35">
      <c r="B73" s="9" t="str">
        <f>+EVALUACION!B74</f>
        <v>EJECUCIÓN</v>
      </c>
      <c r="C73" s="137" t="str">
        <f>+EVALUACION!C74</f>
        <v>Deterioro de las condiciones de seguridad y orden público que impidan el transporte de los funcionarios o el aplazamiento de recorridos</v>
      </c>
      <c r="D73" s="137"/>
      <c r="E73" s="137"/>
      <c r="F73" s="137"/>
      <c r="G73" s="202" t="str">
        <f>'[1]EVALUACION CON CONTROLES'!G47</f>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
      <c r="H73" s="203"/>
      <c r="I73" s="9">
        <f>+EVALUACION!I74</f>
        <v>3</v>
      </c>
      <c r="J73" s="9">
        <f>'[1]EVALUACION CON CONTROLES'!J47</f>
        <v>2</v>
      </c>
      <c r="K73" s="9">
        <f t="shared" si="0"/>
        <v>5</v>
      </c>
      <c r="L73" s="9" t="str">
        <f t="shared" si="1"/>
        <v>MEDIO</v>
      </c>
      <c r="M73" s="9" t="str">
        <f>'[1]EVALUACION CON CONTROLES'!M47</f>
        <v>SI</v>
      </c>
      <c r="N73" s="9" t="str">
        <f>'[1]EVALUACION CON CONTROLES'!N47</f>
        <v>El apoyo a la supervisión y profesional designado por el contratista</v>
      </c>
      <c r="O73" s="9" t="str">
        <f>'[1]EVALUACION CON CONTROLES'!O47</f>
        <v>Durante la ejecución del contrato</v>
      </c>
      <c r="P73" s="9" t="str">
        <f>'[1]EVALUACION CON CONTROLES'!P47</f>
        <v>Cierre o liquidación del contrato</v>
      </c>
      <c r="Q73" s="9" t="str">
        <f>'[1]EVALUACION CON CONTROLES'!Q47</f>
        <v>Revisión documental de la evidencia establecida en el tratamiento/control</v>
      </c>
      <c r="R73" s="9" t="str">
        <f>'[1]EVALUACION CON CONTROLES'!R47</f>
        <v xml:space="preserve">10 días antes de cada recorrido  </v>
      </c>
    </row>
    <row r="74" spans="2:18" s="65" customFormat="1" ht="72" customHeight="1" x14ac:dyDescent="0.35">
      <c r="B74" s="52"/>
      <c r="C74" s="52"/>
      <c r="D74" s="52"/>
      <c r="E74" s="52"/>
      <c r="F74" s="52"/>
      <c r="G74" s="74"/>
      <c r="H74" s="74"/>
      <c r="I74" s="52"/>
      <c r="J74" s="52"/>
      <c r="K74" s="52"/>
      <c r="L74" s="52"/>
      <c r="M74" s="52"/>
      <c r="N74" s="52"/>
      <c r="O74" s="52"/>
      <c r="P74" s="52"/>
      <c r="Q74" s="52"/>
      <c r="R74" s="52"/>
    </row>
    <row r="75" spans="2:18" s="65" customFormat="1" ht="72" customHeight="1" x14ac:dyDescent="0.35">
      <c r="B75" s="52"/>
      <c r="C75" s="52"/>
      <c r="D75" s="52"/>
      <c r="E75" s="52"/>
      <c r="F75" s="52"/>
      <c r="G75" s="74"/>
      <c r="H75" s="74"/>
      <c r="I75" s="52"/>
      <c r="J75" s="52"/>
      <c r="K75" s="52"/>
      <c r="L75" s="52"/>
      <c r="M75" s="52"/>
      <c r="N75" s="52"/>
      <c r="O75" s="52"/>
      <c r="P75" s="52"/>
      <c r="Q75" s="52"/>
      <c r="R75" s="52"/>
    </row>
    <row r="76" spans="2:18" s="65" customFormat="1" ht="72" customHeight="1" x14ac:dyDescent="0.35">
      <c r="B76" s="52"/>
      <c r="C76" s="52"/>
      <c r="D76" s="52"/>
      <c r="E76" s="52"/>
      <c r="F76" s="52"/>
      <c r="G76" s="74"/>
      <c r="H76" s="74"/>
      <c r="I76" s="52"/>
      <c r="J76" s="52"/>
      <c r="K76" s="52"/>
      <c r="L76" s="52"/>
      <c r="M76" s="52"/>
      <c r="N76" s="52"/>
      <c r="O76" s="52"/>
      <c r="P76" s="52"/>
      <c r="Q76" s="52"/>
      <c r="R76" s="52"/>
    </row>
    <row r="77" spans="2:18" s="65" customFormat="1" ht="72" customHeight="1" x14ac:dyDescent="0.35">
      <c r="B77" s="52"/>
      <c r="C77" s="52"/>
      <c r="D77" s="52"/>
      <c r="E77" s="52"/>
      <c r="F77" s="52"/>
      <c r="G77" s="74"/>
      <c r="H77" s="74"/>
      <c r="I77" s="52"/>
      <c r="J77" s="52"/>
      <c r="K77" s="52"/>
      <c r="L77" s="52"/>
      <c r="M77" s="52"/>
      <c r="N77" s="52"/>
      <c r="O77" s="52"/>
      <c r="P77" s="52"/>
      <c r="Q77" s="52"/>
      <c r="R77" s="52"/>
    </row>
    <row r="78" spans="2:18" s="65" customFormat="1" ht="72" customHeight="1" x14ac:dyDescent="0.35">
      <c r="B78" s="52"/>
      <c r="C78" s="52"/>
      <c r="D78" s="52"/>
      <c r="E78" s="52"/>
      <c r="F78" s="52"/>
      <c r="G78" s="74"/>
      <c r="H78" s="74"/>
      <c r="I78" s="52"/>
      <c r="J78" s="52"/>
      <c r="K78" s="52"/>
      <c r="L78" s="52"/>
      <c r="M78" s="52"/>
      <c r="N78" s="52"/>
      <c r="O78" s="52"/>
      <c r="P78" s="52"/>
      <c r="Q78" s="52"/>
      <c r="R78" s="52"/>
    </row>
    <row r="79" spans="2:18" s="65" customFormat="1" ht="72" customHeight="1" x14ac:dyDescent="0.35">
      <c r="B79" s="52"/>
      <c r="C79" s="52"/>
      <c r="D79" s="52"/>
      <c r="E79" s="52"/>
      <c r="F79" s="52"/>
      <c r="G79" s="74"/>
      <c r="H79" s="74"/>
      <c r="I79" s="52"/>
      <c r="J79" s="52"/>
      <c r="K79" s="52"/>
      <c r="L79" s="52"/>
      <c r="M79" s="52"/>
      <c r="N79" s="52"/>
      <c r="O79" s="52"/>
      <c r="P79" s="52"/>
      <c r="Q79" s="52"/>
      <c r="R79" s="52"/>
    </row>
    <row r="80" spans="2:18" s="65" customFormat="1" ht="72" customHeight="1" x14ac:dyDescent="0.35">
      <c r="B80" s="52"/>
      <c r="C80" s="52"/>
      <c r="D80" s="52"/>
      <c r="E80" s="52"/>
      <c r="F80" s="52"/>
      <c r="G80" s="74"/>
      <c r="H80" s="74"/>
      <c r="I80" s="52"/>
      <c r="J80" s="52"/>
      <c r="K80" s="52"/>
      <c r="L80" s="52"/>
      <c r="M80" s="52"/>
      <c r="N80" s="52"/>
      <c r="O80" s="52"/>
      <c r="P80" s="52"/>
      <c r="Q80" s="52"/>
      <c r="R80" s="52"/>
    </row>
    <row r="81" spans="2:23" s="65" customFormat="1" ht="72" customHeight="1" x14ac:dyDescent="0.35">
      <c r="B81" s="52"/>
      <c r="C81" s="52"/>
      <c r="D81" s="52"/>
      <c r="E81" s="52"/>
      <c r="F81" s="52"/>
      <c r="G81" s="74"/>
      <c r="H81" s="74"/>
      <c r="I81" s="52"/>
      <c r="J81" s="52"/>
      <c r="K81" s="52"/>
      <c r="L81" s="52"/>
      <c r="M81" s="52"/>
      <c r="N81" s="52"/>
      <c r="O81" s="52"/>
      <c r="P81" s="52"/>
      <c r="Q81" s="52"/>
      <c r="R81" s="52"/>
    </row>
    <row r="82" spans="2:23" s="65" customFormat="1" ht="72" customHeight="1" x14ac:dyDescent="0.35">
      <c r="B82" s="52"/>
      <c r="C82" s="52"/>
      <c r="D82" s="52"/>
      <c r="E82" s="52"/>
      <c r="F82" s="52"/>
      <c r="G82" s="74"/>
      <c r="H82" s="74"/>
      <c r="I82" s="52"/>
      <c r="J82" s="52"/>
      <c r="K82" s="52"/>
      <c r="L82" s="52"/>
      <c r="M82" s="52"/>
      <c r="N82" s="52"/>
      <c r="O82" s="52"/>
      <c r="P82" s="52"/>
      <c r="Q82" s="52"/>
      <c r="R82" s="52"/>
    </row>
    <row r="83" spans="2:23" ht="72" customHeight="1" x14ac:dyDescent="0.35">
      <c r="B83" s="46"/>
      <c r="G83" s="70"/>
      <c r="R83" s="47"/>
    </row>
    <row r="84" spans="2:23" ht="72" customHeight="1" x14ac:dyDescent="0.35">
      <c r="B84" s="46"/>
      <c r="C84" s="163" t="s">
        <v>120</v>
      </c>
      <c r="D84" s="163"/>
      <c r="E84" s="163"/>
      <c r="F84" s="163"/>
      <c r="H84" s="157" t="s">
        <v>208</v>
      </c>
      <c r="I84" s="157"/>
      <c r="J84" s="157"/>
      <c r="K84" s="157"/>
      <c r="L84" s="53"/>
      <c r="M84" s="53"/>
      <c r="N84" s="53"/>
      <c r="O84" s="53"/>
      <c r="P84" s="53"/>
      <c r="Q84" s="53"/>
      <c r="R84" s="47"/>
    </row>
    <row r="85" spans="2:23" ht="72" customHeight="1" x14ac:dyDescent="0.35">
      <c r="B85" s="171" t="s">
        <v>92</v>
      </c>
      <c r="C85" s="172" t="s">
        <v>93</v>
      </c>
      <c r="D85" s="222"/>
      <c r="E85" s="173"/>
      <c r="F85" s="48" t="s">
        <v>94</v>
      </c>
      <c r="H85" s="172" t="s">
        <v>95</v>
      </c>
      <c r="I85" s="173"/>
      <c r="J85" s="172" t="s">
        <v>94</v>
      </c>
      <c r="K85" s="173"/>
      <c r="L85" s="52"/>
      <c r="M85" s="52"/>
      <c r="N85" s="157" t="s">
        <v>120</v>
      </c>
      <c r="O85" s="157"/>
      <c r="P85" s="157"/>
      <c r="Q85" s="52"/>
      <c r="R85" s="47"/>
    </row>
    <row r="86" spans="2:23" ht="72" customHeight="1" x14ac:dyDescent="0.35">
      <c r="B86" s="171"/>
      <c r="C86" s="154" t="s">
        <v>96</v>
      </c>
      <c r="D86" s="198"/>
      <c r="E86" s="155"/>
      <c r="F86" s="9">
        <v>1</v>
      </c>
      <c r="H86" s="154" t="s">
        <v>97</v>
      </c>
      <c r="I86" s="155"/>
      <c r="J86" s="154">
        <v>1</v>
      </c>
      <c r="K86" s="155"/>
      <c r="L86" s="52"/>
      <c r="M86" s="52"/>
      <c r="N86" s="217" t="s">
        <v>106</v>
      </c>
      <c r="O86" s="219"/>
      <c r="P86" s="61" t="s">
        <v>119</v>
      </c>
      <c r="Q86" s="52"/>
      <c r="R86" s="47"/>
    </row>
    <row r="87" spans="2:23" ht="72" customHeight="1" x14ac:dyDescent="0.35">
      <c r="B87" s="171"/>
      <c r="C87" s="154" t="s">
        <v>98</v>
      </c>
      <c r="D87" s="198"/>
      <c r="E87" s="155"/>
      <c r="F87" s="9">
        <v>2</v>
      </c>
      <c r="H87" s="154" t="s">
        <v>99</v>
      </c>
      <c r="I87" s="155"/>
      <c r="J87" s="154">
        <v>2</v>
      </c>
      <c r="K87" s="155"/>
      <c r="L87" s="52"/>
      <c r="M87" s="52"/>
      <c r="N87" s="204" t="s">
        <v>121</v>
      </c>
      <c r="O87" s="205"/>
      <c r="P87" s="22" t="s">
        <v>122</v>
      </c>
      <c r="Q87" s="52"/>
      <c r="R87" s="47"/>
      <c r="T87" s="50"/>
      <c r="U87" s="50"/>
      <c r="V87" s="50"/>
      <c r="W87" s="50"/>
    </row>
    <row r="88" spans="2:23" ht="72" customHeight="1" x14ac:dyDescent="0.35">
      <c r="B88" s="171"/>
      <c r="C88" s="154" t="s">
        <v>100</v>
      </c>
      <c r="D88" s="198"/>
      <c r="E88" s="155"/>
      <c r="F88" s="9">
        <v>3</v>
      </c>
      <c r="H88" s="154" t="s">
        <v>101</v>
      </c>
      <c r="I88" s="155"/>
      <c r="J88" s="154">
        <v>3</v>
      </c>
      <c r="K88" s="155"/>
      <c r="L88" s="52"/>
      <c r="M88" s="52"/>
      <c r="N88" s="168" t="s">
        <v>123</v>
      </c>
      <c r="O88" s="216"/>
      <c r="P88" s="22" t="s">
        <v>124</v>
      </c>
      <c r="Q88" s="52"/>
      <c r="R88" s="47"/>
    </row>
    <row r="89" spans="2:23" ht="72" customHeight="1" x14ac:dyDescent="0.35">
      <c r="B89" s="171"/>
      <c r="C89" s="154" t="s">
        <v>102</v>
      </c>
      <c r="D89" s="198"/>
      <c r="E89" s="155"/>
      <c r="F89" s="9">
        <v>4</v>
      </c>
      <c r="H89" s="154" t="s">
        <v>103</v>
      </c>
      <c r="I89" s="155"/>
      <c r="J89" s="154">
        <v>4</v>
      </c>
      <c r="K89" s="155"/>
      <c r="L89" s="52"/>
      <c r="M89" s="52"/>
      <c r="N89" s="208">
        <v>5</v>
      </c>
      <c r="O89" s="209"/>
      <c r="P89" s="22" t="s">
        <v>125</v>
      </c>
      <c r="Q89" s="52"/>
      <c r="R89" s="47"/>
    </row>
    <row r="90" spans="2:23" ht="72" customHeight="1" thickBot="1" x14ac:dyDescent="0.4">
      <c r="B90" s="171"/>
      <c r="C90" s="154" t="s">
        <v>104</v>
      </c>
      <c r="D90" s="198"/>
      <c r="E90" s="155"/>
      <c r="F90" s="9">
        <v>5</v>
      </c>
      <c r="H90" s="154" t="s">
        <v>105</v>
      </c>
      <c r="I90" s="155"/>
      <c r="J90" s="154">
        <v>5</v>
      </c>
      <c r="K90" s="155"/>
      <c r="L90" s="52"/>
      <c r="M90" s="52"/>
      <c r="N90" s="220" t="s">
        <v>126</v>
      </c>
      <c r="O90" s="221"/>
      <c r="P90" s="71" t="s">
        <v>127</v>
      </c>
      <c r="Q90" s="52"/>
      <c r="R90" s="47"/>
    </row>
    <row r="91" spans="2:23" ht="72" customHeight="1" x14ac:dyDescent="0.35">
      <c r="B91" s="46"/>
      <c r="R91" s="47"/>
    </row>
    <row r="92" spans="2:23" ht="72" customHeight="1" x14ac:dyDescent="0.35">
      <c r="B92" s="46"/>
      <c r="C92" s="157" t="s">
        <v>106</v>
      </c>
      <c r="D92" s="157"/>
      <c r="E92" s="157"/>
      <c r="F92" s="157"/>
      <c r="G92" s="157"/>
      <c r="H92" s="157"/>
      <c r="I92" s="157"/>
      <c r="J92" s="157"/>
      <c r="K92" s="157"/>
      <c r="L92" s="157"/>
      <c r="M92" s="157"/>
      <c r="N92" s="157"/>
      <c r="O92" s="157"/>
      <c r="P92" s="157"/>
      <c r="Q92" s="157"/>
      <c r="R92" s="47"/>
    </row>
    <row r="93" spans="2:23" ht="72" customHeight="1" x14ac:dyDescent="0.35">
      <c r="B93" s="46"/>
      <c r="C93" s="154" t="s">
        <v>107</v>
      </c>
      <c r="D93" s="198"/>
      <c r="E93" s="198"/>
      <c r="F93" s="155"/>
      <c r="G93" s="202" t="s">
        <v>108</v>
      </c>
      <c r="H93" s="203"/>
      <c r="I93" s="154" t="s">
        <v>109</v>
      </c>
      <c r="J93" s="198"/>
      <c r="K93" s="155"/>
      <c r="L93" s="154" t="s">
        <v>110</v>
      </c>
      <c r="M93" s="155"/>
      <c r="N93" s="154" t="s">
        <v>111</v>
      </c>
      <c r="O93" s="155"/>
      <c r="P93" s="154" t="s">
        <v>112</v>
      </c>
      <c r="Q93" s="155"/>
      <c r="R93" s="47"/>
    </row>
    <row r="94" spans="2:23" ht="72" customHeight="1" x14ac:dyDescent="0.35">
      <c r="B94" s="46"/>
      <c r="C94" s="154" t="s">
        <v>113</v>
      </c>
      <c r="D94" s="198"/>
      <c r="E94" s="198"/>
      <c r="F94" s="155"/>
      <c r="G94" s="202" t="s">
        <v>114</v>
      </c>
      <c r="H94" s="203"/>
      <c r="I94" s="154" t="s">
        <v>115</v>
      </c>
      <c r="J94" s="198"/>
      <c r="K94" s="155"/>
      <c r="L94" s="154" t="s">
        <v>116</v>
      </c>
      <c r="M94" s="155"/>
      <c r="N94" s="154" t="s">
        <v>117</v>
      </c>
      <c r="O94" s="155"/>
      <c r="P94" s="154" t="s">
        <v>118</v>
      </c>
      <c r="Q94" s="155"/>
      <c r="R94" s="47"/>
    </row>
    <row r="95" spans="2:23" ht="72" customHeight="1" x14ac:dyDescent="0.35">
      <c r="B95" s="46"/>
      <c r="C95" s="224" t="s">
        <v>93</v>
      </c>
      <c r="D95" s="225"/>
      <c r="E95" s="226"/>
      <c r="F95" s="230" t="s">
        <v>94</v>
      </c>
      <c r="G95" s="237" t="s">
        <v>97</v>
      </c>
      <c r="H95" s="238"/>
      <c r="I95" s="217" t="s">
        <v>99</v>
      </c>
      <c r="J95" s="218"/>
      <c r="K95" s="219"/>
      <c r="L95" s="217" t="s">
        <v>101</v>
      </c>
      <c r="M95" s="219"/>
      <c r="N95" s="217" t="s">
        <v>103</v>
      </c>
      <c r="O95" s="219"/>
      <c r="P95" s="172" t="s">
        <v>105</v>
      </c>
      <c r="Q95" s="173"/>
      <c r="R95" s="47"/>
    </row>
    <row r="96" spans="2:23" ht="72" customHeight="1" x14ac:dyDescent="0.35">
      <c r="B96" s="46"/>
      <c r="C96" s="227"/>
      <c r="D96" s="228"/>
      <c r="E96" s="229"/>
      <c r="F96" s="231"/>
      <c r="G96" s="239">
        <v>1</v>
      </c>
      <c r="H96" s="240"/>
      <c r="I96" s="210">
        <v>2</v>
      </c>
      <c r="J96" s="211"/>
      <c r="K96" s="212"/>
      <c r="L96" s="210">
        <v>3</v>
      </c>
      <c r="M96" s="212"/>
      <c r="N96" s="210">
        <v>4</v>
      </c>
      <c r="O96" s="212"/>
      <c r="P96" s="210">
        <v>5</v>
      </c>
      <c r="Q96" s="212"/>
      <c r="R96" s="47"/>
    </row>
    <row r="97" spans="2:18" ht="72" customHeight="1" x14ac:dyDescent="0.35">
      <c r="B97" s="46"/>
      <c r="C97" s="154" t="s">
        <v>96</v>
      </c>
      <c r="D97" s="198"/>
      <c r="E97" s="155"/>
      <c r="F97" s="11">
        <v>1</v>
      </c>
      <c r="G97" s="214">
        <v>2</v>
      </c>
      <c r="H97" s="215"/>
      <c r="I97" s="206">
        <v>3</v>
      </c>
      <c r="J97" s="213"/>
      <c r="K97" s="207"/>
      <c r="L97" s="206">
        <v>4</v>
      </c>
      <c r="M97" s="207"/>
      <c r="N97" s="208">
        <v>5</v>
      </c>
      <c r="O97" s="209"/>
      <c r="P97" s="168">
        <v>6</v>
      </c>
      <c r="Q97" s="216"/>
      <c r="R97" s="47"/>
    </row>
    <row r="98" spans="2:18" ht="72" customHeight="1" x14ac:dyDescent="0.35">
      <c r="B98" s="46"/>
      <c r="C98" s="154" t="s">
        <v>98</v>
      </c>
      <c r="D98" s="198"/>
      <c r="E98" s="155"/>
      <c r="F98" s="11">
        <v>2</v>
      </c>
      <c r="G98" s="214">
        <v>3</v>
      </c>
      <c r="H98" s="215"/>
      <c r="I98" s="206">
        <v>4</v>
      </c>
      <c r="J98" s="213"/>
      <c r="K98" s="207"/>
      <c r="L98" s="208">
        <v>5</v>
      </c>
      <c r="M98" s="209"/>
      <c r="N98" s="168">
        <v>6</v>
      </c>
      <c r="O98" s="216"/>
      <c r="P98" s="168">
        <v>7</v>
      </c>
      <c r="Q98" s="216"/>
      <c r="R98" s="47"/>
    </row>
    <row r="99" spans="2:18" ht="72" customHeight="1" x14ac:dyDescent="0.35">
      <c r="B99" s="46"/>
      <c r="C99" s="154" t="s">
        <v>100</v>
      </c>
      <c r="D99" s="198"/>
      <c r="E99" s="155"/>
      <c r="F99" s="11">
        <v>3</v>
      </c>
      <c r="G99" s="214">
        <v>4</v>
      </c>
      <c r="H99" s="215"/>
      <c r="I99" s="208">
        <v>5</v>
      </c>
      <c r="J99" s="223"/>
      <c r="K99" s="209"/>
      <c r="L99" s="168">
        <v>6</v>
      </c>
      <c r="M99" s="216"/>
      <c r="N99" s="168">
        <v>7</v>
      </c>
      <c r="O99" s="216"/>
      <c r="P99" s="204">
        <v>8</v>
      </c>
      <c r="Q99" s="205"/>
      <c r="R99" s="47"/>
    </row>
    <row r="100" spans="2:18" ht="72" customHeight="1" x14ac:dyDescent="0.35">
      <c r="B100" s="46"/>
      <c r="C100" s="154" t="s">
        <v>102</v>
      </c>
      <c r="D100" s="198"/>
      <c r="E100" s="155"/>
      <c r="F100" s="11">
        <v>4</v>
      </c>
      <c r="G100" s="235">
        <v>5</v>
      </c>
      <c r="H100" s="236"/>
      <c r="I100" s="168">
        <v>6</v>
      </c>
      <c r="J100" s="232"/>
      <c r="K100" s="216"/>
      <c r="L100" s="168">
        <v>7</v>
      </c>
      <c r="M100" s="216"/>
      <c r="N100" s="204">
        <v>8</v>
      </c>
      <c r="O100" s="205"/>
      <c r="P100" s="204">
        <v>9</v>
      </c>
      <c r="Q100" s="205"/>
      <c r="R100" s="47"/>
    </row>
    <row r="101" spans="2:18" ht="72" customHeight="1" x14ac:dyDescent="0.35">
      <c r="B101" s="46"/>
      <c r="C101" s="154" t="s">
        <v>104</v>
      </c>
      <c r="D101" s="198"/>
      <c r="E101" s="155"/>
      <c r="F101" s="11">
        <v>5</v>
      </c>
      <c r="G101" s="233">
        <v>6</v>
      </c>
      <c r="H101" s="234"/>
      <c r="I101" s="168">
        <v>7</v>
      </c>
      <c r="J101" s="232"/>
      <c r="K101" s="216"/>
      <c r="L101" s="204">
        <v>8</v>
      </c>
      <c r="M101" s="205"/>
      <c r="N101" s="204">
        <v>9</v>
      </c>
      <c r="O101" s="205"/>
      <c r="P101" s="204">
        <v>10</v>
      </c>
      <c r="Q101" s="205"/>
      <c r="R101" s="47"/>
    </row>
    <row r="102" spans="2:18" ht="72" customHeight="1" thickBot="1" x14ac:dyDescent="0.4">
      <c r="B102" s="31"/>
      <c r="C102" s="32"/>
      <c r="D102" s="32"/>
      <c r="E102" s="32"/>
      <c r="F102" s="32"/>
      <c r="G102" s="72"/>
      <c r="H102" s="72"/>
      <c r="I102" s="32"/>
      <c r="J102" s="32"/>
      <c r="K102" s="32"/>
      <c r="L102" s="32"/>
      <c r="M102" s="32"/>
      <c r="N102" s="32"/>
      <c r="O102" s="32"/>
      <c r="P102" s="32"/>
      <c r="Q102" s="32"/>
      <c r="R102" s="33"/>
    </row>
  </sheetData>
  <autoFilter ref="B15:Z73" xr:uid="{00000000-0001-0000-0300-000000000000}">
    <filterColumn colId="1" showButton="0"/>
    <filterColumn colId="2" showButton="0"/>
    <filterColumn colId="3" showButton="0"/>
    <filterColumn colId="5" showButton="0"/>
  </autoFilter>
  <mergeCells count="208">
    <mergeCell ref="Q2:R4"/>
    <mergeCell ref="B9:R9"/>
    <mergeCell ref="B8:R8"/>
    <mergeCell ref="B10:R10"/>
    <mergeCell ref="C23:F23"/>
    <mergeCell ref="G23:H23"/>
    <mergeCell ref="C18:F18"/>
    <mergeCell ref="G18:H18"/>
    <mergeCell ref="C24:F24"/>
    <mergeCell ref="G24:H24"/>
    <mergeCell ref="B6:R6"/>
    <mergeCell ref="B7:R7"/>
    <mergeCell ref="G16:H16"/>
    <mergeCell ref="G15:H15"/>
    <mergeCell ref="C22:F22"/>
    <mergeCell ref="G22:H22"/>
    <mergeCell ref="B2:B4"/>
    <mergeCell ref="C16:F16"/>
    <mergeCell ref="C19:F19"/>
    <mergeCell ref="G19:H19"/>
    <mergeCell ref="C17:F17"/>
    <mergeCell ref="G17:H17"/>
    <mergeCell ref="C15:F15"/>
    <mergeCell ref="C2:P4"/>
    <mergeCell ref="G40:H40"/>
    <mergeCell ref="G41:H41"/>
    <mergeCell ref="C42:F42"/>
    <mergeCell ref="C35:F35"/>
    <mergeCell ref="C36:F36"/>
    <mergeCell ref="C37:F37"/>
    <mergeCell ref="C38:F38"/>
    <mergeCell ref="G35:H35"/>
    <mergeCell ref="G36:H36"/>
    <mergeCell ref="G37:H37"/>
    <mergeCell ref="H86:I86"/>
    <mergeCell ref="C84:F84"/>
    <mergeCell ref="H84:K84"/>
    <mergeCell ref="C41:F41"/>
    <mergeCell ref="J86:K86"/>
    <mergeCell ref="C87:E87"/>
    <mergeCell ref="H87:I87"/>
    <mergeCell ref="J85:K85"/>
    <mergeCell ref="C86:E86"/>
    <mergeCell ref="J87:K87"/>
    <mergeCell ref="C53:F53"/>
    <mergeCell ref="C73:F73"/>
    <mergeCell ref="C45:F45"/>
    <mergeCell ref="G45:H45"/>
    <mergeCell ref="C68:F68"/>
    <mergeCell ref="C69:F69"/>
    <mergeCell ref="C70:F70"/>
    <mergeCell ref="C71:F71"/>
    <mergeCell ref="C72:F72"/>
    <mergeCell ref="G61:H61"/>
    <mergeCell ref="G62:H62"/>
    <mergeCell ref="G63:H63"/>
    <mergeCell ref="G64:H64"/>
    <mergeCell ref="G65:H65"/>
    <mergeCell ref="I101:K101"/>
    <mergeCell ref="P101:Q101"/>
    <mergeCell ref="N101:O101"/>
    <mergeCell ref="H89:I89"/>
    <mergeCell ref="G93:H93"/>
    <mergeCell ref="L101:M101"/>
    <mergeCell ref="L99:M99"/>
    <mergeCell ref="L96:M96"/>
    <mergeCell ref="G101:H101"/>
    <mergeCell ref="I98:K98"/>
    <mergeCell ref="N96:O96"/>
    <mergeCell ref="N97:O97"/>
    <mergeCell ref="N98:O98"/>
    <mergeCell ref="N99:O99"/>
    <mergeCell ref="N100:O100"/>
    <mergeCell ref="L100:M100"/>
    <mergeCell ref="G99:H99"/>
    <mergeCell ref="G100:H100"/>
    <mergeCell ref="I100:K100"/>
    <mergeCell ref="C92:Q92"/>
    <mergeCell ref="G95:H95"/>
    <mergeCell ref="G96:H96"/>
    <mergeCell ref="G97:H97"/>
    <mergeCell ref="P97:Q97"/>
    <mergeCell ref="C101:E101"/>
    <mergeCell ref="N85:P85"/>
    <mergeCell ref="N86:O86"/>
    <mergeCell ref="N87:O87"/>
    <mergeCell ref="C88:E88"/>
    <mergeCell ref="H88:I88"/>
    <mergeCell ref="B85:B90"/>
    <mergeCell ref="C85:E85"/>
    <mergeCell ref="H85:I85"/>
    <mergeCell ref="C97:E97"/>
    <mergeCell ref="C98:E98"/>
    <mergeCell ref="C99:E99"/>
    <mergeCell ref="C93:F93"/>
    <mergeCell ref="C94:F94"/>
    <mergeCell ref="I99:K99"/>
    <mergeCell ref="C89:E89"/>
    <mergeCell ref="C90:E90"/>
    <mergeCell ref="H90:I90"/>
    <mergeCell ref="J90:K90"/>
    <mergeCell ref="C95:E96"/>
    <mergeCell ref="J89:K89"/>
    <mergeCell ref="F95:F96"/>
    <mergeCell ref="N94:O94"/>
    <mergeCell ref="L93:M93"/>
    <mergeCell ref="P98:Q98"/>
    <mergeCell ref="I95:K95"/>
    <mergeCell ref="P96:Q96"/>
    <mergeCell ref="N95:O95"/>
    <mergeCell ref="P95:Q95"/>
    <mergeCell ref="C50:F50"/>
    <mergeCell ref="C51:F51"/>
    <mergeCell ref="C52:F52"/>
    <mergeCell ref="N88:O88"/>
    <mergeCell ref="N93:O93"/>
    <mergeCell ref="L94:M94"/>
    <mergeCell ref="N89:O89"/>
    <mergeCell ref="N90:O90"/>
    <mergeCell ref="P93:Q93"/>
    <mergeCell ref="P94:Q94"/>
    <mergeCell ref="L95:M95"/>
    <mergeCell ref="J88:K88"/>
    <mergeCell ref="C61:F61"/>
    <mergeCell ref="C62:F62"/>
    <mergeCell ref="C63:F63"/>
    <mergeCell ref="C64:F64"/>
    <mergeCell ref="C65:F65"/>
    <mergeCell ref="C66:F66"/>
    <mergeCell ref="C67:F67"/>
    <mergeCell ref="P99:Q99"/>
    <mergeCell ref="P100:Q100"/>
    <mergeCell ref="C46:F46"/>
    <mergeCell ref="C47:F47"/>
    <mergeCell ref="C48:F48"/>
    <mergeCell ref="C49:F49"/>
    <mergeCell ref="G94:H94"/>
    <mergeCell ref="I93:K93"/>
    <mergeCell ref="I94:K94"/>
    <mergeCell ref="G46:H46"/>
    <mergeCell ref="G47:H47"/>
    <mergeCell ref="G48:H48"/>
    <mergeCell ref="G49:H49"/>
    <mergeCell ref="G50:H50"/>
    <mergeCell ref="G51:H51"/>
    <mergeCell ref="G52:H52"/>
    <mergeCell ref="G53:H53"/>
    <mergeCell ref="G73:H73"/>
    <mergeCell ref="L97:M97"/>
    <mergeCell ref="L98:M98"/>
    <mergeCell ref="I96:K96"/>
    <mergeCell ref="I97:K97"/>
    <mergeCell ref="G98:H98"/>
    <mergeCell ref="C100:E100"/>
    <mergeCell ref="G25:H25"/>
    <mergeCell ref="G26:H26"/>
    <mergeCell ref="G27:H27"/>
    <mergeCell ref="G28:H28"/>
    <mergeCell ref="G29:H29"/>
    <mergeCell ref="G30:H30"/>
    <mergeCell ref="G31:H31"/>
    <mergeCell ref="C20:F20"/>
    <mergeCell ref="C21:F21"/>
    <mergeCell ref="G20:H20"/>
    <mergeCell ref="G21:H21"/>
    <mergeCell ref="C25:F25"/>
    <mergeCell ref="C26:F26"/>
    <mergeCell ref="C27:F27"/>
    <mergeCell ref="C28:F28"/>
    <mergeCell ref="C29:F29"/>
    <mergeCell ref="G66:H66"/>
    <mergeCell ref="G67:H67"/>
    <mergeCell ref="G68:H68"/>
    <mergeCell ref="G69:H69"/>
    <mergeCell ref="G70:H70"/>
    <mergeCell ref="G71:H71"/>
    <mergeCell ref="G72:H72"/>
    <mergeCell ref="G38:H38"/>
    <mergeCell ref="C30:F30"/>
    <mergeCell ref="C31:F31"/>
    <mergeCell ref="C32:F32"/>
    <mergeCell ref="G32:H32"/>
    <mergeCell ref="C33:F33"/>
    <mergeCell ref="G33:H33"/>
    <mergeCell ref="G42:H42"/>
    <mergeCell ref="C43:F43"/>
    <mergeCell ref="G43:H43"/>
    <mergeCell ref="C44:F44"/>
    <mergeCell ref="G44:H44"/>
    <mergeCell ref="C34:F34"/>
    <mergeCell ref="G34:H34"/>
    <mergeCell ref="C39:F39"/>
    <mergeCell ref="G39:H39"/>
    <mergeCell ref="C40:F40"/>
    <mergeCell ref="C59:F59"/>
    <mergeCell ref="G59:H59"/>
    <mergeCell ref="C60:F60"/>
    <mergeCell ref="G60:H60"/>
    <mergeCell ref="C54:F54"/>
    <mergeCell ref="G54:H54"/>
    <mergeCell ref="C55:F55"/>
    <mergeCell ref="G55:H55"/>
    <mergeCell ref="C56:F56"/>
    <mergeCell ref="G56:H56"/>
    <mergeCell ref="C57:F57"/>
    <mergeCell ref="G57:H57"/>
    <mergeCell ref="C58:F58"/>
    <mergeCell ref="G58:H58"/>
  </mergeCells>
  <conditionalFormatting sqref="K16:K82 M16:R82">
    <cfRule type="expression" dxfId="12" priority="5" stopIfTrue="1">
      <formula>"""bajo"""</formula>
    </cfRule>
  </conditionalFormatting>
  <conditionalFormatting sqref="L16:L82">
    <cfRule type="cellIs" dxfId="11" priority="1" stopIfTrue="1" operator="equal">
      <formula>"EXTREMO"</formula>
    </cfRule>
    <cfRule type="cellIs" dxfId="10" priority="2" stopIfTrue="1" operator="equal">
      <formula>"ALTO"</formula>
    </cfRule>
    <cfRule type="cellIs" dxfId="9" priority="3" stopIfTrue="1" operator="equal">
      <formula>"MEDIO"</formula>
    </cfRule>
    <cfRule type="cellIs" dxfId="8" priority="4"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98"/>
  <sheetViews>
    <sheetView showGridLines="0" zoomScale="50" zoomScaleNormal="50" zoomScaleSheetLayoutView="25" zoomScalePageLayoutView="70" workbookViewId="0">
      <selection activeCell="B2" sqref="B2:B4"/>
    </sheetView>
  </sheetViews>
  <sheetFormatPr baseColWidth="10" defaultColWidth="11.453125" defaultRowHeight="14.5" x14ac:dyDescent="0.25"/>
  <cols>
    <col min="1" max="1" width="4.26953125" style="52" customWidth="1"/>
    <col min="2" max="2" width="48.81640625" style="52" customWidth="1"/>
    <col min="3" max="3" width="42" style="52" customWidth="1"/>
    <col min="4" max="4" width="17.7265625" style="52" customWidth="1"/>
    <col min="5" max="5" width="22.54296875" style="52" customWidth="1"/>
    <col min="6" max="6" width="15.1796875" style="52" customWidth="1"/>
    <col min="7" max="7" width="32.26953125" style="52" customWidth="1"/>
    <col min="8" max="8" width="5.1796875" style="52" customWidth="1"/>
    <col min="9" max="9" width="4.26953125" style="52" customWidth="1"/>
    <col min="10" max="10" width="5.81640625" style="52" customWidth="1"/>
    <col min="11" max="11" width="5.26953125" style="52" customWidth="1"/>
    <col min="12" max="12" width="14.1796875" style="52" customWidth="1"/>
    <col min="13" max="13" width="5.26953125" style="52" customWidth="1"/>
    <col min="14" max="14" width="24" style="52" customWidth="1"/>
    <col min="15" max="15" width="5.7265625" style="52" customWidth="1"/>
    <col min="16" max="16" width="6.453125" style="52" customWidth="1"/>
    <col min="17" max="17" width="8.453125" style="52" customWidth="1"/>
    <col min="18" max="18" width="6" style="52" customWidth="1"/>
    <col min="19" max="19" width="9.7265625" style="52" customWidth="1"/>
    <col min="20" max="20" width="12.81640625" style="52" customWidth="1"/>
    <col min="21" max="21" width="11.453125" style="52"/>
    <col min="22" max="22" width="10.81640625" style="52" customWidth="1"/>
    <col min="23" max="23" width="15.7265625" style="52" customWidth="1"/>
    <col min="24" max="24" width="13.81640625" style="52" customWidth="1"/>
    <col min="25" max="16384" width="11.453125" style="52"/>
  </cols>
  <sheetData>
    <row r="1" spans="2:24" s="17" customFormat="1" x14ac:dyDescent="0.35">
      <c r="S1" s="62"/>
    </row>
    <row r="2" spans="2:24" s="17" customFormat="1" x14ac:dyDescent="0.35">
      <c r="B2" s="258"/>
      <c r="C2" s="259" t="s">
        <v>3</v>
      </c>
      <c r="D2" s="259"/>
      <c r="E2" s="259"/>
      <c r="F2" s="259"/>
      <c r="G2" s="259"/>
      <c r="H2" s="259"/>
      <c r="I2" s="259"/>
      <c r="J2" s="259"/>
      <c r="K2" s="259"/>
      <c r="L2" s="259"/>
      <c r="M2" s="259"/>
      <c r="N2" s="259"/>
      <c r="O2" s="259"/>
      <c r="P2" s="259"/>
      <c r="Q2" s="259"/>
      <c r="R2" s="259"/>
      <c r="S2" s="259"/>
      <c r="T2" s="259"/>
      <c r="U2" s="259"/>
      <c r="V2" s="259"/>
      <c r="W2" s="185" t="s">
        <v>1</v>
      </c>
      <c r="X2" s="252"/>
    </row>
    <row r="3" spans="2:24" s="17" customFormat="1" x14ac:dyDescent="0.35">
      <c r="B3" s="258"/>
      <c r="C3" s="259"/>
      <c r="D3" s="259"/>
      <c r="E3" s="259"/>
      <c r="F3" s="259"/>
      <c r="G3" s="259"/>
      <c r="H3" s="259"/>
      <c r="I3" s="259"/>
      <c r="J3" s="259"/>
      <c r="K3" s="259"/>
      <c r="L3" s="259"/>
      <c r="M3" s="259"/>
      <c r="N3" s="259"/>
      <c r="O3" s="259"/>
      <c r="P3" s="259"/>
      <c r="Q3" s="259"/>
      <c r="R3" s="259"/>
      <c r="S3" s="259"/>
      <c r="T3" s="259"/>
      <c r="U3" s="259"/>
      <c r="V3" s="259"/>
      <c r="W3" s="253"/>
      <c r="X3" s="254"/>
    </row>
    <row r="4" spans="2:24" s="17" customFormat="1" x14ac:dyDescent="0.35">
      <c r="B4" s="258"/>
      <c r="C4" s="259"/>
      <c r="D4" s="259"/>
      <c r="E4" s="259"/>
      <c r="F4" s="259"/>
      <c r="G4" s="259"/>
      <c r="H4" s="259"/>
      <c r="I4" s="259"/>
      <c r="J4" s="259"/>
      <c r="K4" s="259"/>
      <c r="L4" s="259"/>
      <c r="M4" s="259"/>
      <c r="N4" s="259"/>
      <c r="O4" s="259"/>
      <c r="P4" s="259"/>
      <c r="Q4" s="259"/>
      <c r="R4" s="259"/>
      <c r="S4" s="259"/>
      <c r="T4" s="259"/>
      <c r="U4" s="259"/>
      <c r="V4" s="259"/>
      <c r="W4" s="255"/>
      <c r="X4" s="256"/>
    </row>
    <row r="5" spans="2:24" s="17" customFormat="1" ht="15" thickBot="1" x14ac:dyDescent="0.4">
      <c r="B5" s="75"/>
      <c r="C5" s="75"/>
      <c r="D5" s="75"/>
      <c r="E5" s="75"/>
      <c r="F5" s="75"/>
      <c r="G5" s="75"/>
      <c r="H5" s="75"/>
      <c r="I5" s="75"/>
      <c r="J5" s="75"/>
      <c r="K5" s="75"/>
      <c r="L5" s="75"/>
      <c r="M5" s="75"/>
      <c r="N5" s="75"/>
      <c r="O5" s="75"/>
      <c r="P5" s="75"/>
      <c r="Q5" s="75"/>
      <c r="R5" s="75"/>
      <c r="S5" s="76"/>
      <c r="T5" s="75"/>
      <c r="U5" s="75"/>
      <c r="V5" s="75"/>
      <c r="W5" s="75"/>
      <c r="X5" s="75"/>
    </row>
    <row r="6" spans="2:24" ht="165.5" customHeight="1" x14ac:dyDescent="0.25">
      <c r="B6" s="262" t="str">
        <f>+EVALUACION!B6</f>
        <v>Objeto Contractual: PRESTAR SERVICIOS PARA EL DESARROLLO DE PROCESOS DE FORMACIÓN Y FORTALECIMIENTO DE CAPACIDADES, ORIENTADOS A LA CONSTRUCCIÓN PARTICIPATIVA DE CARTOGRAFÍA SOCIAL QUE PERMITA LA IDENTIFICACIÓN DE DINÁMICAS TERRITORIALES, DE CONVIVENCIA Y CONFLICTIVIDAD ASOCIADAS A LAS BARRAS FUTBOLERAS DE LA LOCALIDAD DE PUENTE ARANDA, EN EL MARCO DEL PROYECTO DE INVERSIÓN NO. 2455 “TEJIENDO SEGURIDAD Y CONVIVENCIA EN PUENTE ARANDA”.</v>
      </c>
      <c r="C6" s="263"/>
      <c r="D6" s="263"/>
      <c r="E6" s="263"/>
      <c r="F6" s="263"/>
      <c r="G6" s="263"/>
      <c r="H6" s="263"/>
      <c r="I6" s="263"/>
      <c r="J6" s="263"/>
      <c r="K6" s="263"/>
      <c r="L6" s="263"/>
      <c r="M6" s="263"/>
      <c r="N6" s="263"/>
      <c r="O6" s="263"/>
      <c r="P6" s="263"/>
      <c r="Q6" s="263"/>
      <c r="R6" s="263"/>
      <c r="S6" s="263"/>
      <c r="T6" s="263"/>
      <c r="U6" s="263"/>
      <c r="V6" s="263"/>
      <c r="W6" s="263"/>
      <c r="X6" s="264"/>
    </row>
    <row r="7" spans="2:24" x14ac:dyDescent="0.25">
      <c r="B7" s="136" t="s">
        <v>209</v>
      </c>
      <c r="C7" s="137"/>
      <c r="D7" s="137"/>
      <c r="E7" s="137"/>
      <c r="F7" s="137"/>
      <c r="G7" s="137"/>
      <c r="H7" s="137"/>
      <c r="I7" s="137"/>
      <c r="J7" s="137"/>
      <c r="K7" s="137"/>
      <c r="L7" s="137"/>
      <c r="M7" s="137"/>
      <c r="N7" s="137"/>
      <c r="O7" s="137"/>
      <c r="P7" s="137"/>
      <c r="Q7" s="137"/>
      <c r="R7" s="137"/>
      <c r="S7" s="137"/>
      <c r="T7" s="137"/>
      <c r="U7" s="137"/>
      <c r="V7" s="137"/>
      <c r="W7" s="137"/>
      <c r="X7" s="162"/>
    </row>
    <row r="8" spans="2:24" x14ac:dyDescent="0.25">
      <c r="B8" s="136"/>
      <c r="C8" s="137"/>
      <c r="D8" s="137"/>
      <c r="E8" s="137"/>
      <c r="F8" s="137"/>
      <c r="G8" s="137"/>
      <c r="H8" s="137"/>
      <c r="I8" s="137"/>
      <c r="J8" s="137"/>
      <c r="K8" s="137"/>
      <c r="L8" s="137"/>
      <c r="M8" s="137"/>
      <c r="N8" s="137"/>
      <c r="O8" s="137"/>
      <c r="P8" s="137"/>
      <c r="Q8" s="137"/>
      <c r="R8" s="137"/>
      <c r="S8" s="137"/>
      <c r="T8" s="137"/>
      <c r="U8" s="137"/>
      <c r="V8" s="137"/>
      <c r="W8" s="137"/>
      <c r="X8" s="162"/>
    </row>
    <row r="9" spans="2:24" ht="15" thickBot="1" x14ac:dyDescent="0.3">
      <c r="B9" s="260"/>
      <c r="C9" s="261"/>
      <c r="D9" s="261"/>
      <c r="E9" s="261"/>
      <c r="F9" s="261"/>
      <c r="G9" s="261"/>
      <c r="H9" s="261"/>
      <c r="I9" s="261"/>
      <c r="J9" s="261"/>
      <c r="K9" s="261"/>
      <c r="L9" s="261"/>
      <c r="M9" s="261"/>
      <c r="N9" s="261"/>
      <c r="O9" s="261"/>
      <c r="P9" s="261"/>
      <c r="Q9" s="261"/>
      <c r="R9" s="261"/>
      <c r="X9" s="77"/>
    </row>
    <row r="10" spans="2:24" ht="87.5" thickBot="1" x14ac:dyDescent="0.3">
      <c r="B10" s="78" t="s">
        <v>210</v>
      </c>
      <c r="C10" s="79" t="s">
        <v>62</v>
      </c>
      <c r="D10" s="80" t="s">
        <v>211</v>
      </c>
      <c r="E10" s="80" t="s">
        <v>212</v>
      </c>
      <c r="F10" s="80" t="s">
        <v>213</v>
      </c>
      <c r="G10" s="79" t="s">
        <v>63</v>
      </c>
      <c r="H10" s="80" t="s">
        <v>92</v>
      </c>
      <c r="I10" s="80" t="s">
        <v>65</v>
      </c>
      <c r="J10" s="80" t="s">
        <v>214</v>
      </c>
      <c r="K10" s="80" t="s">
        <v>67</v>
      </c>
      <c r="L10" s="80" t="s">
        <v>215</v>
      </c>
      <c r="M10" s="79" t="s">
        <v>216</v>
      </c>
      <c r="N10" s="79" t="s">
        <v>131</v>
      </c>
      <c r="O10" s="80" t="s">
        <v>92</v>
      </c>
      <c r="P10" s="80" t="s">
        <v>65</v>
      </c>
      <c r="Q10" s="80" t="s">
        <v>214</v>
      </c>
      <c r="R10" s="80" t="s">
        <v>67</v>
      </c>
      <c r="S10" s="79" t="s">
        <v>132</v>
      </c>
      <c r="T10" s="79" t="s">
        <v>133</v>
      </c>
      <c r="U10" s="79" t="s">
        <v>134</v>
      </c>
      <c r="V10" s="79" t="s">
        <v>135</v>
      </c>
      <c r="W10" s="79" t="s">
        <v>217</v>
      </c>
      <c r="X10" s="81" t="s">
        <v>137</v>
      </c>
    </row>
    <row r="11" spans="2:24" ht="319.5" thickBot="1" x14ac:dyDescent="0.3">
      <c r="B11" s="82">
        <v>1</v>
      </c>
      <c r="C11" s="67" t="str">
        <f>+'EVALUACION CON CONTROLES'!C16:F16</f>
        <v>Deficiente estructuración técnica del proceso</v>
      </c>
      <c r="D11" s="83" t="str">
        <f>+'EVALUACION CON CONTROLES'!B16</f>
        <v>PLANEACIÓN</v>
      </c>
      <c r="E11" s="83" t="str">
        <f>VLOOKUP(C11,'IDENTIFICACION Y ANALISIS'!$B$19:$F$55,3,FALSE)</f>
        <v>Especifico</v>
      </c>
      <c r="F11" s="83" t="str">
        <f>VLOOKUP(C11,'IDENTIFICACION Y ANALISIS'!$B$19:$F$55,4,FALSE)</f>
        <v>Interno</v>
      </c>
      <c r="G11" s="67" t="str">
        <f>+EVALUACION!H17</f>
        <v>Puede presentarse una formulación incompleta o insuficiente de las actividades, metodologías, perfiles, cronogramas o requerimientos técnicos del proyecto, debido a una inadecuada identificación de las necesidades territoriales y operativas del proceso de cartografía social.</v>
      </c>
      <c r="H11" s="67">
        <f>+EVALUACION!I17</f>
        <v>2</v>
      </c>
      <c r="I11" s="67">
        <f>+EVALUACION!J17</f>
        <v>3</v>
      </c>
      <c r="J11" s="67">
        <f>+EVALUACION!K17</f>
        <v>5</v>
      </c>
      <c r="K11" s="83" t="str">
        <f>+EVALUACION!L17</f>
        <v>MEDIO</v>
      </c>
      <c r="L11" s="67" t="s">
        <v>218</v>
      </c>
      <c r="M11" s="84">
        <v>1</v>
      </c>
      <c r="N11" s="67" t="str">
        <f>+'EVALUACION CON CONTROLES'!G16</f>
        <v>(1) El profesional de planeación designado por el Alcalde Local y el profesional de contratación designado por el Alcalde Local.
(2) Realizarán revisión integral de los estudios previos, anexo técnico, componentes metodológicos, cronograma, perfiles y requisitos técnicos antes de la publicación del proceso.
(3) El control se ejecutará durante la formulación y estructuración del proceso contractual.
(4) Como evidencia quedarán las versiones revisadas de los documentos, observaciones técnicas, listas de chequeo y correos electrónicos.</v>
      </c>
      <c r="O11" s="67">
        <f>+'EVALUACION CON CONTROLES'!I16</f>
        <v>2</v>
      </c>
      <c r="P11" s="67">
        <f>+'EVALUACION CON CONTROLES'!J16</f>
        <v>3</v>
      </c>
      <c r="Q11" s="67">
        <f>+'EVALUACION CON CONTROLES'!K16</f>
        <v>5</v>
      </c>
      <c r="R11" s="83" t="str">
        <f>+'EVALUACION CON CONTROLES'!L16</f>
        <v>MEDIO</v>
      </c>
      <c r="S11" s="67" t="str">
        <f>+'EVALUACION CON CONTROLES'!M16</f>
        <v>NO</v>
      </c>
      <c r="T11" s="67" t="str">
        <f>+'EVALUACION CON CONTROLES'!N16</f>
        <v>Profesionales de planeación y contratación del FDLPA</v>
      </c>
      <c r="U11" s="67" t="str">
        <f>+'EVALUACION CON CONTROLES'!O16</f>
        <v>Durante formulación de estudios previos</v>
      </c>
      <c r="V11" s="67" t="str">
        <f>+'EVALUACION CON CONTROLES'!P16</f>
        <v>Antes publicación del proceso</v>
      </c>
      <c r="W11" s="67" t="str">
        <f>+'EVALUACION CON CONTROLES'!Q16</f>
        <v>Revisión documental de estudios previos y soportes técnicos</v>
      </c>
      <c r="X11" s="85" t="str">
        <f>+'EVALUACION CON CONTROLES'!R16</f>
        <v>Durante etapa de planeación</v>
      </c>
    </row>
    <row r="12" spans="2:24" ht="276" thickBot="1" x14ac:dyDescent="0.3">
      <c r="B12" s="82">
        <v>2</v>
      </c>
      <c r="C12" s="67" t="str">
        <f>+'EVALUACION CON CONTROLES'!C17:F17</f>
        <v>Insuficiencia presupuestal o subestimación de costos</v>
      </c>
      <c r="D12" s="83" t="str">
        <f>+'EVALUACION CON CONTROLES'!B17</f>
        <v>PLANEACIÓN</v>
      </c>
      <c r="E12" s="83" t="str">
        <f>VLOOKUP(C12,'IDENTIFICACION Y ANALISIS'!$B$19:$F$55,3,FALSE)</f>
        <v>General</v>
      </c>
      <c r="F12" s="83" t="str">
        <f>VLOOKUP(C12,'IDENTIFICACION Y ANALISIS'!$B$19:$F$55,4,FALSE)</f>
        <v>Interno</v>
      </c>
      <c r="G12" s="67" t="str">
        <f>+EVALUACION!H18</f>
        <v>Puede ocurrir una subestimación de los costos asociados a logística, materiales pedagógicos, recorridos territoriales, impresión de productos y actividades de cierre, generada por variaciones del mercado o deficiencias en el análisis económico del proceso.</v>
      </c>
      <c r="H12" s="67">
        <f>+EVALUACION!I18</f>
        <v>3</v>
      </c>
      <c r="I12" s="67">
        <f>+EVALUACION!J18</f>
        <v>3</v>
      </c>
      <c r="J12" s="67">
        <f>+EVALUACION!K18</f>
        <v>6</v>
      </c>
      <c r="K12" s="83" t="str">
        <f>+EVALUACION!L18</f>
        <v>ALTO</v>
      </c>
      <c r="L12" s="67" t="s">
        <v>218</v>
      </c>
      <c r="M12" s="84">
        <v>1</v>
      </c>
      <c r="N12" s="67" t="str">
        <f>+'EVALUACION CON CONTROLES'!G17</f>
        <v>(1) El profesional financiero designado por el Alcalde Local y el profesional estructurador del proceso.
(2) Validarán el estudio de mercado, el análisis económico y los costos asociados a la ejecución del proyecto mediante cotizaciones y análisis de precios del mercado.
(3) El control se ejecutará durante la estructuración presupuestal del proceso.
(4) Como evidencia quedarán estudios de mercado, cotizaciones, análisis de costos y documentos de soporte presupuestal.</v>
      </c>
      <c r="O12" s="67">
        <f>+'EVALUACION CON CONTROLES'!I17</f>
        <v>3</v>
      </c>
      <c r="P12" s="67">
        <f>+'EVALUACION CON CONTROLES'!J17</f>
        <v>3</v>
      </c>
      <c r="Q12" s="67">
        <f>+'EVALUACION CON CONTROLES'!K17</f>
        <v>6</v>
      </c>
      <c r="R12" s="83" t="str">
        <f>+'EVALUACION CON CONTROLES'!L17</f>
        <v>ALTO</v>
      </c>
      <c r="S12" s="67" t="str">
        <f>+'EVALUACION CON CONTROLES'!M17</f>
        <v>SI</v>
      </c>
      <c r="T12" s="67" t="str">
        <f>+'EVALUACION CON CONTROLES'!N17</f>
        <v>Profesional Financiero designado por el Alcalde Local y Profesional Estructurador del Proceso</v>
      </c>
      <c r="U12" s="67" t="str">
        <f>+'EVALUACION CON CONTROLES'!O17</f>
        <v>Durante estructuración presupuestal</v>
      </c>
      <c r="V12" s="67" t="str">
        <f>+'EVALUACION CON CONTROLES'!P17</f>
        <v>Antes apertura del proceso</v>
      </c>
      <c r="W12" s="67" t="str">
        <f>+'EVALUACION CON CONTROLES'!Q17</f>
        <v>Seguimiento a análisis económico y cotizaciones</v>
      </c>
      <c r="X12" s="85" t="str">
        <f>+'EVALUACION CON CONTROLES'!R17</f>
        <v>Durante etapa precontractual</v>
      </c>
    </row>
    <row r="13" spans="2:24" ht="261.5" thickBot="1" x14ac:dyDescent="0.3">
      <c r="B13" s="82">
        <v>3</v>
      </c>
      <c r="C13" s="67" t="str">
        <f>+'EVALUACION CON CONTROLES'!C18:F18</f>
        <v>Desarticulación institucional en la planeación</v>
      </c>
      <c r="D13" s="83" t="str">
        <f>+'EVALUACION CON CONTROLES'!B18</f>
        <v>PLANEACIÓN</v>
      </c>
      <c r="E13" s="83" t="str">
        <f>VLOOKUP(C13,'IDENTIFICACION Y ANALISIS'!$B$19:$F$55,3,FALSE)</f>
        <v>Especifico</v>
      </c>
      <c r="F13" s="83" t="str">
        <f>VLOOKUP(C13,'IDENTIFICACION Y ANALISIS'!$B$19:$F$55,4,FALSE)</f>
        <v>Interno</v>
      </c>
      <c r="G13" s="67" t="str">
        <f>+EVALUACION!H19</f>
        <v>Puede presentarse falta de articulación entre las entidades o actores institucionales vinculados al proceso, generando inconsistencias en la definición de alcances, roles o requerimientos técnicos del proyecto.</v>
      </c>
      <c r="H13" s="67">
        <f>+EVALUACION!I19</f>
        <v>3</v>
      </c>
      <c r="I13" s="67">
        <f>+EVALUACION!J19</f>
        <v>3</v>
      </c>
      <c r="J13" s="67">
        <f>+EVALUACION!K19</f>
        <v>6</v>
      </c>
      <c r="K13" s="83" t="str">
        <f>+EVALUACION!L19</f>
        <v>ALTO</v>
      </c>
      <c r="L13" s="67" t="s">
        <v>218</v>
      </c>
      <c r="M13" s="84">
        <v>1</v>
      </c>
      <c r="N13" s="67" t="str">
        <f>+'EVALUACION CON CONTROLES'!G18</f>
        <v>(1) El profesional líder del proyecto designado por el Alcalde Local.
(2) Convocará y desarrollará mesas técnicas de articulación con entidades y áreas involucradas para definir roles, responsabilidades y compromisos.
(3) El control se ejecutará desde el inicio de la planeación hasta el inicio de la ejecución contractual.
(4) Como evidencia quedarán actas de reunión, listas de asistencia y compromisos institucionales.</v>
      </c>
      <c r="O13" s="67">
        <f>+'EVALUACION CON CONTROLES'!I18</f>
        <v>3</v>
      </c>
      <c r="P13" s="67">
        <f>+'EVALUACION CON CONTROLES'!J18</f>
        <v>3</v>
      </c>
      <c r="Q13" s="67">
        <f>+'EVALUACION CON CONTROLES'!K18</f>
        <v>6</v>
      </c>
      <c r="R13" s="83" t="str">
        <f>+'EVALUACION CON CONTROLES'!L18</f>
        <v>ALTO</v>
      </c>
      <c r="S13" s="67" t="str">
        <f>+'EVALUACION CON CONTROLES'!M18</f>
        <v>NO</v>
      </c>
      <c r="T13" s="67" t="str">
        <f>+'EVALUACION CON CONTROLES'!N18</f>
        <v>Profesional Líder del Proyecto designado por el Alcalde Local</v>
      </c>
      <c r="U13" s="67" t="str">
        <f>+'EVALUACION CON CONTROLES'!O18</f>
        <v>Inicio planeación</v>
      </c>
      <c r="V13" s="67" t="str">
        <f>+'EVALUACION CON CONTROLES'!P18</f>
        <v>Inicio ejecución</v>
      </c>
      <c r="W13" s="67" t="str">
        <f>+'EVALUACION CON CONTROLES'!Q18</f>
        <v>Seguimiento a mesas técnicas y compromisos</v>
      </c>
      <c r="X13" s="85" t="str">
        <f>+'EVALUACION CON CONTROLES'!R18</f>
        <v>Quincenal</v>
      </c>
    </row>
    <row r="14" spans="2:24" ht="261.5" thickBot="1" x14ac:dyDescent="0.3">
      <c r="B14" s="82">
        <v>4</v>
      </c>
      <c r="C14" s="67" t="str">
        <f>+'EVALUACION CON CONTROLES'!C19:F19</f>
        <v>Identificación insuficiente de dinámicas territoriales</v>
      </c>
      <c r="D14" s="83" t="str">
        <f>+'EVALUACION CON CONTROLES'!B19</f>
        <v>PLANEACIÓN</v>
      </c>
      <c r="E14" s="83" t="str">
        <f>VLOOKUP(C14,'IDENTIFICACION Y ANALISIS'!$B$19:$F$55,3,FALSE)</f>
        <v>Especifico</v>
      </c>
      <c r="F14" s="83" t="str">
        <f>VLOOKUP(C14,'IDENTIFICACION Y ANALISIS'!$B$19:$F$55,4,FALSE)</f>
        <v>Interno</v>
      </c>
      <c r="G14" s="67" t="str">
        <f>+EVALUACION!H20</f>
        <v>Puede ocurrir que durante la etapa de planeación no se identifiquen adecuadamente las dinámicas territoriales, sociales y de convivencia relacionadas con las barras futboleras, afectando la pertinencia de las actividades planteadas.</v>
      </c>
      <c r="H14" s="67">
        <f>+EVALUACION!I20</f>
        <v>3</v>
      </c>
      <c r="I14" s="67">
        <f>+EVALUACION!J20</f>
        <v>4</v>
      </c>
      <c r="J14" s="67">
        <f>+EVALUACION!K20</f>
        <v>7</v>
      </c>
      <c r="K14" s="83" t="str">
        <f>+EVALUACION!L20</f>
        <v>ALTO</v>
      </c>
      <c r="L14" s="67" t="s">
        <v>219</v>
      </c>
      <c r="M14" s="84" t="s">
        <v>220</v>
      </c>
      <c r="N14" s="67" t="str">
        <f>+'EVALUACION CON CONTROLES'!G19</f>
        <v>(1) El profesional social designado por el Alcalde Local y el apoyo técnico del proyecto.
(2) Realizarán revisión de antecedentes territoriales y articulación con actores institucionales y comunitarios para identificar dinámicas sociales y territoriales.
(3) El control se ejecutará durante la etapa de planeación del proyecto.
(4) Como evidencia quedarán diagnósticos, actas de reunión, informes técnicos y registros de articulación.</v>
      </c>
      <c r="O14" s="67">
        <f>+'EVALUACION CON CONTROLES'!I19</f>
        <v>3</v>
      </c>
      <c r="P14" s="67">
        <f>+'EVALUACION CON CONTROLES'!J19</f>
        <v>4</v>
      </c>
      <c r="Q14" s="67">
        <f>+'EVALUACION CON CONTROLES'!K19</f>
        <v>7</v>
      </c>
      <c r="R14" s="83" t="str">
        <f>+'EVALUACION CON CONTROLES'!L19</f>
        <v>ALTO</v>
      </c>
      <c r="S14" s="67" t="str">
        <f>+'EVALUACION CON CONTROLES'!M19</f>
        <v>NO</v>
      </c>
      <c r="T14" s="67" t="str">
        <f>+'EVALUACION CON CONTROLES'!N19</f>
        <v>Profesional Social designado por el Alcalde Local y Apoyo Técnico del Proyecto</v>
      </c>
      <c r="U14" s="67" t="str">
        <f>+'EVALUACION CON CONTROLES'!O19</f>
        <v>Inicio planeación</v>
      </c>
      <c r="V14" s="67" t="str">
        <f>+'EVALUACION CON CONTROLES'!P19</f>
        <v>Inicio ejecución</v>
      </c>
      <c r="W14" s="67" t="str">
        <f>+'EVALUACION CON CONTROLES'!Q19</f>
        <v>Validación técnica y territorial de información</v>
      </c>
      <c r="X14" s="85" t="str">
        <f>+'EVALUACION CON CONTROLES'!R19</f>
        <v>Durante formulación</v>
      </c>
    </row>
    <row r="15" spans="2:24" ht="218" thickBot="1" x14ac:dyDescent="0.3">
      <c r="B15" s="82">
        <v>5</v>
      </c>
      <c r="C15" s="67" t="str">
        <f>+'EVALUACION CON CONTROLES'!C20:F20</f>
        <v>Inadecuada escogencia de la tipología de contratación</v>
      </c>
      <c r="D15" s="83" t="str">
        <f>+'EVALUACION CON CONTROLES'!B20</f>
        <v>PLANEACIÓN</v>
      </c>
      <c r="E15" s="83" t="str">
        <f>VLOOKUP(C15,'IDENTIFICACION Y ANALISIS'!$B$19:$F$55,3,FALSE)</f>
        <v>General</v>
      </c>
      <c r="F15" s="83" t="str">
        <f>VLOOKUP(C15,'IDENTIFICACION Y ANALISIS'!$B$19:$F$55,4,FALSE)</f>
        <v>Interno</v>
      </c>
      <c r="G15" s="67" t="str">
        <f>+EVALUACION!H21</f>
        <v xml:space="preserve">Retrasos en la ejecución, dificultades en la asignación de recursos, claúsulas deficientes, demandas, litigios, percepción negativa de la gestión pública. </v>
      </c>
      <c r="H15" s="67">
        <f>+EVALUACION!I21</f>
        <v>1</v>
      </c>
      <c r="I15" s="67">
        <f>+EVALUACION!J21</f>
        <v>3</v>
      </c>
      <c r="J15" s="67">
        <f>+EVALUACION!K21</f>
        <v>4</v>
      </c>
      <c r="K15" s="83" t="str">
        <f>+EVALUACION!L21</f>
        <v>BAJO</v>
      </c>
      <c r="L15" s="67" t="s">
        <v>218</v>
      </c>
      <c r="M15" s="84">
        <v>1</v>
      </c>
      <c r="N15" s="67" t="str">
        <f>+'EVALUACION CON CONTROLES'!G20</f>
        <v>(1) Los profesionales de planeación y contratación designados por el Alcalde Local, (2) antes de iniciar la formulación del estudio previo, (3) se reuniurán y de acuerdo con las características del objeto y especificicaciones técnicas, así como la cuantía, definirán la tipología y modalidad de contratación. (4) Como evidencia de la ejecución del control quedarán las actas de reunión correspondientes.</v>
      </c>
      <c r="O15" s="67">
        <f>+'EVALUACION CON CONTROLES'!I20</f>
        <v>1</v>
      </c>
      <c r="P15" s="67">
        <f>+'EVALUACION CON CONTROLES'!J20</f>
        <v>3</v>
      </c>
      <c r="Q15" s="67">
        <f>+'EVALUACION CON CONTROLES'!K20</f>
        <v>4</v>
      </c>
      <c r="R15" s="83" t="str">
        <f>+'EVALUACION CON CONTROLES'!L20</f>
        <v>BAJO</v>
      </c>
      <c r="S15" s="67" t="str">
        <f>+'EVALUACION CON CONTROLES'!M20</f>
        <v>NO</v>
      </c>
      <c r="T15" s="67" t="str">
        <f>+'EVALUACION CON CONTROLES'!N20</f>
        <v>Los profesionales de planeación y contratación designados por el Alcalde Local</v>
      </c>
      <c r="U15" s="67" t="str">
        <f>+'EVALUACION CON CONTROLES'!O20</f>
        <v>antes de iniciar la formulación del estudio previo</v>
      </c>
      <c r="V15" s="67" t="str">
        <f>+'EVALUACION CON CONTROLES'!P20</f>
        <v>Al momento de iniciar la formulación del estudio previo</v>
      </c>
      <c r="W15" s="67" t="str">
        <f>+'EVALUACION CON CONTROLES'!Q20</f>
        <v>Revisión documental de la evidencia establecida en el tratamiento/control</v>
      </c>
      <c r="X15" s="85" t="str">
        <f>+'EVALUACION CON CONTROLES'!R20</f>
        <v>Aantes de iniciar la formulación del estudio previo</v>
      </c>
    </row>
    <row r="16" spans="2:24" ht="189" thickBot="1" x14ac:dyDescent="0.3">
      <c r="B16" s="82">
        <v>6</v>
      </c>
      <c r="C16" s="67" t="str">
        <f>+'EVALUACION CON CONTROLES'!C21:F21</f>
        <v xml:space="preserve">Requisitos ponderantes inapropiados para el proceso de selección </v>
      </c>
      <c r="D16" s="83" t="str">
        <f>+'EVALUACION CON CONTROLES'!B21</f>
        <v>PLANEACIÓN</v>
      </c>
      <c r="E16" s="83" t="str">
        <f>VLOOKUP(C16,'IDENTIFICACION Y ANALISIS'!$B$19:$F$55,3,FALSE)</f>
        <v>Especifico</v>
      </c>
      <c r="F16" s="83" t="str">
        <f>VLOOKUP(C16,'IDENTIFICACION Y ANALISIS'!$B$19:$F$55,4,FALSE)</f>
        <v>Interno</v>
      </c>
      <c r="G16" s="67" t="str">
        <f>+EVALUACION!H22</f>
        <v>Contratistas seleccionados no cualificados, prioridad a facotres irrelevantes, baja calidad en el proyecto, exclusión de oferentes adecuados, ventajas sobre oferentes inadecuados, incumplimiento normativo y corrupción.</v>
      </c>
      <c r="H16" s="67">
        <f>+EVALUACION!I22</f>
        <v>1</v>
      </c>
      <c r="I16" s="67">
        <f>+EVALUACION!J22</f>
        <v>3</v>
      </c>
      <c r="J16" s="67">
        <f>+EVALUACION!K22</f>
        <v>4</v>
      </c>
      <c r="K16" s="83" t="str">
        <f>+EVALUACION!L22</f>
        <v>BAJO</v>
      </c>
      <c r="L16" s="67" t="s">
        <v>218</v>
      </c>
      <c r="M16" s="84">
        <v>1</v>
      </c>
      <c r="N16" s="67" t="str">
        <f>+'EVALUACION CON CONTROLES'!G21</f>
        <v>(1) Los profesionales designados por el Alcalde Local, (2) antes de enviar los estudios previos al comité de contratación, (3) realizarán una revisión integral a los documentos de los estudios previos para garantizar coherencia técnica y legal. (4) Como evidencia de la ejecución del control quedarán las comunicaciones con las revisiones realizadas.</v>
      </c>
      <c r="O16" s="67">
        <f>+'EVALUACION CON CONTROLES'!I21</f>
        <v>1</v>
      </c>
      <c r="P16" s="67">
        <f>+'EVALUACION CON CONTROLES'!J21</f>
        <v>3</v>
      </c>
      <c r="Q16" s="67">
        <f>+'EVALUACION CON CONTROLES'!K21</f>
        <v>4</v>
      </c>
      <c r="R16" s="83" t="str">
        <f>+'EVALUACION CON CONTROLES'!L21</f>
        <v>BAJO</v>
      </c>
      <c r="S16" s="67" t="str">
        <f>+'EVALUACION CON CONTROLES'!M21</f>
        <v>NO</v>
      </c>
      <c r="T16" s="67" t="str">
        <f>+'EVALUACION CON CONTROLES'!N21</f>
        <v>Los profesionales designados por el Alcalde Local</v>
      </c>
      <c r="U16" s="67" t="str">
        <f>+'EVALUACION CON CONTROLES'!O21</f>
        <v xml:space="preserve"> Antes de enviar los estudios previos al comité de contratación </v>
      </c>
      <c r="V16" s="67" t="str">
        <f>+'EVALUACION CON CONTROLES'!P21</f>
        <v>Al remitirse los documentos al comité de contratación</v>
      </c>
      <c r="W16" s="67" t="str">
        <f>+'EVALUACION CON CONTROLES'!Q21</f>
        <v>Revisión documental de la evidencia establecida en el tratamiento/control</v>
      </c>
      <c r="X16" s="85" t="str">
        <f>+'EVALUACION CON CONTROLES'!R21</f>
        <v xml:space="preserve">Durante la formulación de los pliegos. </v>
      </c>
    </row>
    <row r="17" spans="2:24" ht="218" thickBot="1" x14ac:dyDescent="0.3">
      <c r="B17" s="82">
        <v>7</v>
      </c>
      <c r="C17" s="67" t="str">
        <f>+'EVALUACION CON CONTROLES'!C22:F22</f>
        <v>Baja participación de oferentes</v>
      </c>
      <c r="D17" s="83" t="str">
        <f>+'EVALUACION CON CONTROLES'!B22</f>
        <v>SELECCIÓN</v>
      </c>
      <c r="E17" s="83" t="str">
        <f>VLOOKUP(C17,'IDENTIFICACION Y ANALISIS'!$B$19:$F$55,3,FALSE)</f>
        <v>General</v>
      </c>
      <c r="F17" s="83" t="str">
        <f>VLOOKUP(C17,'IDENTIFICACION Y ANALISIS'!$B$19:$F$55,4,FALSE)</f>
        <v>Externo</v>
      </c>
      <c r="G17" s="67" t="str">
        <f>+EVALUACION!H23</f>
        <v>Puede presentarse baja participación de proponentes interesados en el proceso contractual debido a las características técnicas, territoriales y operativas requeridas para la ejecución del proyecto.</v>
      </c>
      <c r="H17" s="67">
        <f>+EVALUACION!I23</f>
        <v>2</v>
      </c>
      <c r="I17" s="67">
        <f>+EVALUACION!J23</f>
        <v>3</v>
      </c>
      <c r="J17" s="67">
        <f>+EVALUACION!K23</f>
        <v>5</v>
      </c>
      <c r="K17" s="83" t="str">
        <f>+EVALUACION!L23</f>
        <v>MEDIO</v>
      </c>
      <c r="L17" s="67" t="s">
        <v>218</v>
      </c>
      <c r="M17" s="84">
        <v>1</v>
      </c>
      <c r="N17" s="67" t="str">
        <f>+'EVALUACION CON CONTROLES'!G22</f>
        <v>(1) El profesional de contratación designado por el Alcalde Local.
(2) Hará seguimiento permanente al proceso de selección y verificará la adecuada divulgación del proceso contractual.
(3) El control se ejecutará desde la publicación hasta el cierre de la convocatoria.
(4) Como evidencia quedarán publicaciones realizadas, comunicaciones emitidas e informes de seguimiento.</v>
      </c>
      <c r="O17" s="67">
        <f>+'EVALUACION CON CONTROLES'!I22</f>
        <v>2</v>
      </c>
      <c r="P17" s="67">
        <f>+'EVALUACION CON CONTROLES'!J22</f>
        <v>3</v>
      </c>
      <c r="Q17" s="67">
        <f>+'EVALUACION CON CONTROLES'!K22</f>
        <v>5</v>
      </c>
      <c r="R17" s="83" t="str">
        <f>+'EVALUACION CON CONTROLES'!L22</f>
        <v>MEDIO</v>
      </c>
      <c r="S17" s="67" t="str">
        <f>+'EVALUACION CON CONTROLES'!M22</f>
        <v>NO</v>
      </c>
      <c r="T17" s="67" t="str">
        <f>+'EVALUACION CON CONTROLES'!N22</f>
        <v>Profesional de Contratación designado por el Alcalde Local</v>
      </c>
      <c r="U17" s="67" t="str">
        <f>+'EVALUACION CON CONTROLES'!O22</f>
        <v>Publicación proceso</v>
      </c>
      <c r="V17" s="67" t="str">
        <f>+'EVALUACION CON CONTROLES'!P22</f>
        <v>Cierre convocatoria</v>
      </c>
      <c r="W17" s="67" t="str">
        <f>+'EVALUACION CON CONTROLES'!Q22</f>
        <v>Verificación SECOP II y consultas recibidas</v>
      </c>
      <c r="X17" s="85" t="str">
        <f>+'EVALUACION CON CONTROLES'!R22</f>
        <v>Durante selección</v>
      </c>
    </row>
    <row r="18" spans="2:24" ht="247" thickBot="1" x14ac:dyDescent="0.3">
      <c r="B18" s="82">
        <v>8</v>
      </c>
      <c r="C18" s="67" t="str">
        <f>+'EVALUACION CON CONTROLES'!C23:F23</f>
        <v>Presentación de ofertas que no cumplan requisitos técnicos</v>
      </c>
      <c r="D18" s="83" t="str">
        <f>+'EVALUACION CON CONTROLES'!B23</f>
        <v>SELECCIÓN</v>
      </c>
      <c r="E18" s="83" t="str">
        <f>VLOOKUP(C18,'IDENTIFICACION Y ANALISIS'!$B$19:$F$55,3,FALSE)</f>
        <v>Especifico</v>
      </c>
      <c r="F18" s="83" t="str">
        <f>VLOOKUP(C18,'IDENTIFICACION Y ANALISIS'!$B$19:$F$55,4,FALSE)</f>
        <v>Externo</v>
      </c>
      <c r="G18" s="67" t="str">
        <f>+EVALUACION!H24</f>
        <v>Puede ocurrir que los oferentes presenten propuestas sin cumplimiento integral de las condiciones técnicas, experiencia o capacidad operativa exigida en el proceso.</v>
      </c>
      <c r="H18" s="67">
        <f>+EVALUACION!I24</f>
        <v>3</v>
      </c>
      <c r="I18" s="67">
        <f>+EVALUACION!J24</f>
        <v>3</v>
      </c>
      <c r="J18" s="67">
        <f>+EVALUACION!K24</f>
        <v>6</v>
      </c>
      <c r="K18" s="83" t="str">
        <f>+EVALUACION!L24</f>
        <v>ALTO</v>
      </c>
      <c r="L18" s="67" t="s">
        <v>219</v>
      </c>
      <c r="M18" s="84" t="s">
        <v>220</v>
      </c>
      <c r="N18" s="67" t="str">
        <f>+'EVALUACION CON CONTROLES'!G23</f>
        <v>(1) El comité evaluador técnico.
(2) Verificará el cumplimiento de los requisitos técnicos exigidos en los documentos del proceso y solicitará subsanaciones cuando aplique.
(3) El control se ejecutará durante la evaluación de propuestas.
(4) Como evidencia quedarán informes de evaluación, requerimientos de subsanación y respuestas de los oferentes.</v>
      </c>
      <c r="O18" s="67">
        <f>+'EVALUACION CON CONTROLES'!I23</f>
        <v>3</v>
      </c>
      <c r="P18" s="67">
        <f>+'EVALUACION CON CONTROLES'!J23</f>
        <v>3</v>
      </c>
      <c r="Q18" s="67">
        <f>+'EVALUACION CON CONTROLES'!K23</f>
        <v>6</v>
      </c>
      <c r="R18" s="83" t="str">
        <f>+'EVALUACION CON CONTROLES'!L23</f>
        <v>ALTO</v>
      </c>
      <c r="S18" s="67" t="str">
        <f>+'EVALUACION CON CONTROLES'!M23</f>
        <v>NO</v>
      </c>
      <c r="T18" s="67" t="str">
        <f>+'EVALUACION CON CONTROLES'!N23</f>
        <v>Comité Evaluador Técnico</v>
      </c>
      <c r="U18" s="67" t="str">
        <f>+'EVALUACION CON CONTROLES'!O23</f>
        <v>Inicio evaluación</v>
      </c>
      <c r="V18" s="67" t="str">
        <f>+'EVALUACION CON CONTROLES'!P23</f>
        <v>Adjudicación</v>
      </c>
      <c r="W18" s="67" t="str">
        <f>+'EVALUACION CON CONTROLES'!Q23</f>
        <v>Revisión documental y técnica</v>
      </c>
      <c r="X18" s="85" t="str">
        <f>+'EVALUACION CON CONTROLES'!R23</f>
        <v>Durante evaluación</v>
      </c>
    </row>
    <row r="19" spans="2:24" ht="276" thickBot="1" x14ac:dyDescent="0.3">
      <c r="B19" s="82">
        <v>9</v>
      </c>
      <c r="C19" s="67" t="str">
        <f>+'EVALUACION CON CONTROLES'!C24:F24</f>
        <v>Observaciones o controversias durante el proceso de selección</v>
      </c>
      <c r="D19" s="83" t="str">
        <f>+'EVALUACION CON CONTROLES'!B24</f>
        <v>SELECCIÓN</v>
      </c>
      <c r="E19" s="83" t="str">
        <f>VLOOKUP(C19,'IDENTIFICACION Y ANALISIS'!$B$19:$F$55,3,FALSE)</f>
        <v>General</v>
      </c>
      <c r="F19" s="83" t="str">
        <f>VLOOKUP(C19,'IDENTIFICACION Y ANALISIS'!$B$19:$F$55,4,FALSE)</f>
        <v>Externo</v>
      </c>
      <c r="G19" s="67" t="str">
        <f>+EVALUACION!H25</f>
        <v>Puede presentarse la interposición de observaciones, reclamaciones o controversias relacionadas con los documentos del proceso o criterios de evaluación, generando posibles retrasos en el cronograma contractual.</v>
      </c>
      <c r="H19" s="67">
        <f>+EVALUACION!I25</f>
        <v>3</v>
      </c>
      <c r="I19" s="67">
        <f>+EVALUACION!J25</f>
        <v>2</v>
      </c>
      <c r="J19" s="67">
        <f>+EVALUACION!K25</f>
        <v>5</v>
      </c>
      <c r="K19" s="83" t="str">
        <f>+EVALUACION!L25</f>
        <v>MEDIO</v>
      </c>
      <c r="L19" s="67" t="s">
        <v>221</v>
      </c>
      <c r="M19" s="84">
        <v>1</v>
      </c>
      <c r="N19" s="67" t="str">
        <f>+'EVALUACION CON CONTROLES'!G24</f>
        <v>(1) El profesional jurídico designado por el Alcalde Local.
(2) Revisará y responderá oportunamente las observaciones presentadas por los interesados garantizando el cumplimiento de la normatividad vigente.
(3) El control se ejecutará desde la publicación del proceso hasta la adjudicación.
(4) Como evidencia quedarán respuestas emitidas, comunicaciones oficiales y documentos publicados en SECOP II.</v>
      </c>
      <c r="O19" s="67">
        <f>+'EVALUACION CON CONTROLES'!I24</f>
        <v>3</v>
      </c>
      <c r="P19" s="67">
        <f>+'EVALUACION CON CONTROLES'!J24</f>
        <v>2</v>
      </c>
      <c r="Q19" s="67">
        <f>+'EVALUACION CON CONTROLES'!K24</f>
        <v>5</v>
      </c>
      <c r="R19" s="83" t="str">
        <f>+'EVALUACION CON CONTROLES'!L24</f>
        <v>MEDIO</v>
      </c>
      <c r="S19" s="67" t="str">
        <f>+'EVALUACION CON CONTROLES'!M24</f>
        <v>NO</v>
      </c>
      <c r="T19" s="67" t="str">
        <f>+'EVALUACION CON CONTROLES'!N24</f>
        <v>Profesional Jurídico designado por el Alcalde Local</v>
      </c>
      <c r="U19" s="67" t="str">
        <f>+'EVALUACION CON CONTROLES'!O24</f>
        <v>Publicación proceso</v>
      </c>
      <c r="V19" s="67" t="str">
        <f>+'EVALUACION CON CONTROLES'!P24</f>
        <v>Adjudicación</v>
      </c>
      <c r="W19" s="67" t="str">
        <f>+'EVALUACION CON CONTROLES'!Q24</f>
        <v>Revisión de observaciones y respuestas emitidas</v>
      </c>
      <c r="X19" s="85" t="str">
        <f>+'EVALUACION CON CONTROLES'!R24</f>
        <v>Permanente</v>
      </c>
    </row>
    <row r="20" spans="2:24" ht="261.5" thickBot="1" x14ac:dyDescent="0.3">
      <c r="B20" s="82">
        <v>10</v>
      </c>
      <c r="C20" s="67" t="str">
        <f>+'EVALUACION CON CONTROLES'!C25:F25</f>
        <v>Suspensión del Proceso de selección</v>
      </c>
      <c r="D20" s="83" t="str">
        <f>+'EVALUACION CON CONTROLES'!B25</f>
        <v>SELECCIÓN</v>
      </c>
      <c r="E20" s="83" t="str">
        <f>VLOOKUP(C20,'IDENTIFICACION Y ANALISIS'!$B$19:$F$55,3,FALSE)</f>
        <v>General</v>
      </c>
      <c r="F20" s="83" t="str">
        <f>VLOOKUP(C20,'IDENTIFICACION Y ANALISIS'!$B$19:$F$55,4,FALSE)</f>
        <v>Interno</v>
      </c>
      <c r="G20" s="67" t="str">
        <f>+EVALUACION!H26</f>
        <v xml:space="preserve">Retraso en el cumplimiento de las metas de la entidad, demora en el cronograma, sobrecostos, reprocesios,  aparación de impugnaciones, desconfianza en futuras contrataciones, deserción de oferentes, problemas en la asignación de recursos, afectaciones en la comunidad, </v>
      </c>
      <c r="H20" s="67">
        <f>+EVALUACION!I26</f>
        <v>1</v>
      </c>
      <c r="I20" s="67">
        <f>+EVALUACION!J26</f>
        <v>5</v>
      </c>
      <c r="J20" s="67">
        <f>+EVALUACION!K26</f>
        <v>6</v>
      </c>
      <c r="K20" s="83" t="str">
        <f>+EVALUACION!L26</f>
        <v>ALTO</v>
      </c>
      <c r="L20" s="67" t="s">
        <v>218</v>
      </c>
      <c r="M20" s="84">
        <v>1</v>
      </c>
      <c r="N20" s="67" t="str">
        <f>+'EVALUACION CON CONTROLES'!G25</f>
        <v>(1) El abogado de contratación designado por el Alcalde Local, (2) durante la etapa de selección del proceso de contratación (3) hará un seguimiento jurídico integral al proceso de selección. En caso que se evidencie alguna situación problemática que amenace con una  suspensión del proceso de contratación se le notificará al Alcalde Local para determinar el paso a seguir. (4) Como evidencia de la ejecución del control quedarán las comunicaciones realizadas.</v>
      </c>
      <c r="O20" s="67">
        <f>+'EVALUACION CON CONTROLES'!I25</f>
        <v>1</v>
      </c>
      <c r="P20" s="67">
        <f>+'EVALUACION CON CONTROLES'!J25</f>
        <v>5</v>
      </c>
      <c r="Q20" s="67">
        <f>+'EVALUACION CON CONTROLES'!K25</f>
        <v>6</v>
      </c>
      <c r="R20" s="83" t="str">
        <f>+'EVALUACION CON CONTROLES'!L25</f>
        <v>ALTO</v>
      </c>
      <c r="S20" s="67" t="str">
        <f>+'EVALUACION CON CONTROLES'!M25</f>
        <v>NO</v>
      </c>
      <c r="T20" s="67" t="str">
        <f>+'EVALUACION CON CONTROLES'!N25</f>
        <v xml:space="preserve"> El abogado de contratación designado por el Alcalde Local</v>
      </c>
      <c r="U20" s="67" t="str">
        <f>+'EVALUACION CON CONTROLES'!O25</f>
        <v>Durante la etapa de selección del proceso de contratación</v>
      </c>
      <c r="V20" s="67" t="str">
        <f>+'EVALUACION CON CONTROLES'!P25</f>
        <v>Al finalizar la etapa de selección del proceso de contratación</v>
      </c>
      <c r="W20" s="67" t="str">
        <f>+'EVALUACION CON CONTROLES'!Q25</f>
        <v>Revisión documental de la evidencia establecida en el tratamiento/control</v>
      </c>
      <c r="X20" s="85" t="str">
        <f>+'EVALUACION CON CONTROLES'!R25</f>
        <v>Durante la etapa de selección del proceso de contratación</v>
      </c>
    </row>
    <row r="21" spans="2:24" ht="261.5" thickBot="1" x14ac:dyDescent="0.3">
      <c r="B21" s="82">
        <v>11</v>
      </c>
      <c r="C21" s="67" t="str">
        <f>+'EVALUACION CON CONTROLES'!C26:F26</f>
        <v>Inadecuada evaluación de las ofertas y/o verificación de requisitos habilitantes</v>
      </c>
      <c r="D21" s="83" t="str">
        <f>+'EVALUACION CON CONTROLES'!B26</f>
        <v>SELECCIÓN</v>
      </c>
      <c r="E21" s="83" t="str">
        <f>VLOOKUP(C21,'IDENTIFICACION Y ANALISIS'!$B$19:$F$55,3,FALSE)</f>
        <v>General</v>
      </c>
      <c r="F21" s="83" t="str">
        <f>VLOOKUP(C21,'IDENTIFICACION Y ANALISIS'!$B$19:$F$55,4,FALSE)</f>
        <v>Interno</v>
      </c>
      <c r="G21" s="67" t="str">
        <f>+EVALUACION!H27</f>
        <v>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v>
      </c>
      <c r="H21" s="67">
        <f>+EVALUACION!I27</f>
        <v>1</v>
      </c>
      <c r="I21" s="67">
        <f>+EVALUACION!J27</f>
        <v>4</v>
      </c>
      <c r="J21" s="67">
        <f>+EVALUACION!K27</f>
        <v>5</v>
      </c>
      <c r="K21" s="83" t="str">
        <f>+EVALUACION!L27</f>
        <v>MEDIO</v>
      </c>
      <c r="L21" s="67" t="s">
        <v>218</v>
      </c>
      <c r="M21" s="84">
        <v>1</v>
      </c>
      <c r="N21" s="67" t="str">
        <f>+'EVALUACION CON CONTROLES'!G26</f>
        <v>(1) El o los profesionales designados por el Alcalde Local, (2) después de que el comité evaluador designado por el Alcalde Local entregue el informe de selección, (3) harán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v>
      </c>
      <c r="O21" s="67">
        <f>+'EVALUACION CON CONTROLES'!I26</f>
        <v>1</v>
      </c>
      <c r="P21" s="67">
        <f>+'EVALUACION CON CONTROLES'!J26</f>
        <v>4</v>
      </c>
      <c r="Q21" s="67">
        <f>+'EVALUACION CON CONTROLES'!K26</f>
        <v>5</v>
      </c>
      <c r="R21" s="83" t="str">
        <f>+'EVALUACION CON CONTROLES'!L26</f>
        <v>MEDIO</v>
      </c>
      <c r="S21" s="67" t="str">
        <f>+'EVALUACION CON CONTROLES'!M26</f>
        <v>NO</v>
      </c>
      <c r="T21" s="67" t="str">
        <f>+'EVALUACION CON CONTROLES'!N26</f>
        <v>El o los profesionales designados por el Alcalde Local</v>
      </c>
      <c r="U21" s="67" t="str">
        <f>+'EVALUACION CON CONTROLES'!O26</f>
        <v xml:space="preserve"> Después de que el comité evaluador designado por el Alcalde Local entregue el informe de selección</v>
      </c>
      <c r="V21" s="67" t="str">
        <f>+'EVALUACION CON CONTROLES'!P26</f>
        <v>Antes de la presentación del informe final de evaluación de los oferentes</v>
      </c>
      <c r="W21" s="67" t="str">
        <f>+'EVALUACION CON CONTROLES'!Q26</f>
        <v>Revisión documental de la evidencia establecida en el tratamiento/control</v>
      </c>
      <c r="X21" s="85" t="str">
        <f>+'EVALUACION CON CONTROLES'!R26</f>
        <v>Permanete: durante la etapa de evaluación</v>
      </c>
    </row>
    <row r="22" spans="2:24" ht="232.5" thickBot="1" x14ac:dyDescent="0.3">
      <c r="B22" s="82">
        <v>12</v>
      </c>
      <c r="C22" s="67" t="str">
        <f>+'EVALUACION CON CONTROLES'!C27:F27</f>
        <v>Inadecuado manejo administrativo del proceso contractual</v>
      </c>
      <c r="D22" s="83" t="str">
        <f>+'EVALUACION CON CONTROLES'!B27</f>
        <v>SELECCIÓN</v>
      </c>
      <c r="E22" s="83" t="str">
        <f>VLOOKUP(C22,'IDENTIFICACION Y ANALISIS'!$B$19:$F$55,3,FALSE)</f>
        <v>General</v>
      </c>
      <c r="F22" s="83" t="str">
        <f>VLOOKUP(C22,'IDENTIFICACION Y ANALISIS'!$B$19:$F$55,4,FALSE)</f>
        <v>Interno</v>
      </c>
      <c r="G22" s="67" t="str">
        <f>+EVALUACION!H28</f>
        <v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v>
      </c>
      <c r="H22" s="67">
        <f>+EVALUACION!I28</f>
        <v>2</v>
      </c>
      <c r="I22" s="67">
        <f>+EVALUACION!J28</f>
        <v>4</v>
      </c>
      <c r="J22" s="67">
        <f>+EVALUACION!K28</f>
        <v>6</v>
      </c>
      <c r="K22" s="83" t="str">
        <f>+EVALUACION!L28</f>
        <v>ALTO</v>
      </c>
      <c r="L22" s="67" t="s">
        <v>218</v>
      </c>
      <c r="M22" s="84">
        <v>1</v>
      </c>
      <c r="N22" s="67" t="str">
        <f>+'EVALUACION CON CONTROLES'!G27</f>
        <v>(1) El abogado de contratación designado por el Alcalde Local, (2) durante la etapa de selección del proceso de contratación (3) hará un seguimiento jurídico integral al proceso de selección. En caso que se evidencie alguna situación problemática se le notificará al Alcalde Local para determinar el paso a seguir. (4) Como evidencia de la ejecución del control quedarán las comunicaciones realizadas.</v>
      </c>
      <c r="O22" s="67">
        <f>+'EVALUACION CON CONTROLES'!I27</f>
        <v>2</v>
      </c>
      <c r="P22" s="67">
        <f>+'EVALUACION CON CONTROLES'!J27</f>
        <v>4</v>
      </c>
      <c r="Q22" s="67">
        <f>+'EVALUACION CON CONTROLES'!K27</f>
        <v>6</v>
      </c>
      <c r="R22" s="83" t="str">
        <f>+'EVALUACION CON CONTROLES'!L27</f>
        <v>ALTO</v>
      </c>
      <c r="S22" s="67" t="str">
        <f>+'EVALUACION CON CONTROLES'!M27</f>
        <v>NO</v>
      </c>
      <c r="T22" s="67" t="str">
        <f>+'EVALUACION CON CONTROLES'!N27</f>
        <v>El abogado de contratación designado por el Alcalde Local</v>
      </c>
      <c r="U22" s="67" t="str">
        <f>+'EVALUACION CON CONTROLES'!O27</f>
        <v>Etapa de selección</v>
      </c>
      <c r="V22" s="67" t="str">
        <f>+'EVALUACION CON CONTROLES'!P27</f>
        <v xml:space="preserve">Antes de la selección del contratista </v>
      </c>
      <c r="W22" s="67" t="str">
        <f>+'EVALUACION CON CONTROLES'!Q27</f>
        <v>Revisión documental de la evidencia establecida en el tratamiento/control</v>
      </c>
      <c r="X22" s="85" t="str">
        <f>+'EVALUACION CON CONTROLES'!R27</f>
        <v>Permanete: durante la etapa de evaluación</v>
      </c>
    </row>
    <row r="23" spans="2:24" ht="261.5" thickBot="1" x14ac:dyDescent="0.3">
      <c r="B23" s="82">
        <v>13</v>
      </c>
      <c r="C23" s="67" t="str">
        <f>+'EVALUACION CON CONTROLES'!C28:F28</f>
        <v>Falta de claridad en la elaboración de los actos administrativos</v>
      </c>
      <c r="D23" s="83" t="str">
        <f>+'EVALUACION CON CONTROLES'!B28</f>
        <v>SELECCIÓN</v>
      </c>
      <c r="E23" s="83" t="str">
        <f>VLOOKUP(C23,'IDENTIFICACION Y ANALISIS'!$B$19:$F$55,3,FALSE)</f>
        <v>General</v>
      </c>
      <c r="F23" s="83" t="str">
        <f>VLOOKUP(C23,'IDENTIFICACION Y ANALISIS'!$B$19:$F$55,4,FALSE)</f>
        <v>Interno</v>
      </c>
      <c r="G23" s="67" t="str">
        <f>+EVALUACION!H29</f>
        <v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v>
      </c>
      <c r="H23" s="67">
        <f>+EVALUACION!I29</f>
        <v>2</v>
      </c>
      <c r="I23" s="67">
        <f>+EVALUACION!J29</f>
        <v>3</v>
      </c>
      <c r="J23" s="67">
        <f>+EVALUACION!K29</f>
        <v>5</v>
      </c>
      <c r="K23" s="83" t="str">
        <f>+EVALUACION!L29</f>
        <v>MEDIO</v>
      </c>
      <c r="L23" s="67" t="s">
        <v>218</v>
      </c>
      <c r="M23" s="84">
        <v>1</v>
      </c>
      <c r="N23" s="67" t="str">
        <f>+'EVALUACION CON CONTROLES'!G28</f>
        <v>(1) El abogado de contratación designado por el Alcalde Local, (2) durante la etapa de selección del proceso de contratación (3) hará una revisión a los actos administrativos proyectados por el abogado asignado al proceso de contratación. En caso que se evidencie algún error, se procederá a enviar las observaciones al abogado que proyectó el acto administrativo para que corrija. (4) Como evidencia de la ejecución del control quedarán las comunicaciones realizadas.</v>
      </c>
      <c r="O23" s="67">
        <f>+'EVALUACION CON CONTROLES'!I28</f>
        <v>2</v>
      </c>
      <c r="P23" s="67">
        <f>+'EVALUACION CON CONTROLES'!J28</f>
        <v>3</v>
      </c>
      <c r="Q23" s="67">
        <f>+'EVALUACION CON CONTROLES'!K28</f>
        <v>5</v>
      </c>
      <c r="R23" s="83" t="str">
        <f>+'EVALUACION CON CONTROLES'!L28</f>
        <v>MEDIO</v>
      </c>
      <c r="S23" s="67" t="str">
        <f>+'EVALUACION CON CONTROLES'!M28</f>
        <v>NO</v>
      </c>
      <c r="T23" s="67" t="str">
        <f>+'EVALUACION CON CONTROLES'!N28</f>
        <v>El abogado de contratación designado por el Alcalde Loca</v>
      </c>
      <c r="U23" s="67" t="str">
        <f>+'EVALUACION CON CONTROLES'!O28</f>
        <v>Con el acto administrativo de apertura del proceso contractual</v>
      </c>
      <c r="V23" s="67" t="str">
        <f>+'EVALUACION CON CONTROLES'!P28</f>
        <v xml:space="preserve">Al finalizar la etapa de selección con el acto administrativo de adjudicación </v>
      </c>
      <c r="W23" s="67" t="str">
        <f>+'EVALUACION CON CONTROLES'!Q28</f>
        <v>Revisión documental de la evidencia establecida en el tratamiento/control</v>
      </c>
      <c r="X23" s="85" t="str">
        <f>+'EVALUACION CON CONTROLES'!R28</f>
        <v>Permanete: desde la apertura del proceso hasta la adjudicación del contrato</v>
      </c>
    </row>
    <row r="24" spans="2:24" ht="290.5" thickBot="1" x14ac:dyDescent="0.3">
      <c r="B24" s="82">
        <v>14</v>
      </c>
      <c r="C24" s="67" t="str">
        <f>+'EVALUACION CON CONTROLES'!C29:F29</f>
        <v>Contestación inoportuna a todas las observaciones formuladas a los documentos de la contratación</v>
      </c>
      <c r="D24" s="83" t="str">
        <f>+'EVALUACION CON CONTROLES'!B29</f>
        <v>SELECCIÓN</v>
      </c>
      <c r="E24" s="83" t="str">
        <f>VLOOKUP(C24,'IDENTIFICACION Y ANALISIS'!$B$19:$F$55,3,FALSE)</f>
        <v>General</v>
      </c>
      <c r="F24" s="83" t="str">
        <f>VLOOKUP(C24,'IDENTIFICACION Y ANALISIS'!$B$19:$F$55,4,FALSE)</f>
        <v>Interno</v>
      </c>
      <c r="G24" s="67" t="str">
        <f>+EVALUACION!H30</f>
        <v>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v>
      </c>
      <c r="H24" s="67">
        <f>+EVALUACION!I30</f>
        <v>1</v>
      </c>
      <c r="I24" s="67">
        <f>+EVALUACION!J30</f>
        <v>3</v>
      </c>
      <c r="J24" s="67">
        <f>+EVALUACION!K30</f>
        <v>4</v>
      </c>
      <c r="K24" s="83" t="str">
        <f>+EVALUACION!L30</f>
        <v>BAJO</v>
      </c>
      <c r="L24" s="67" t="s">
        <v>218</v>
      </c>
      <c r="M24" s="84">
        <v>1</v>
      </c>
      <c r="N24" s="67" t="str">
        <f>+'EVALUACION CON CONTROLES'!G29</f>
        <v>(1) El abogado de contratación designado por el Alcalde Local, (2) durante la etapa de selección del proceso de contratación (3) hará un seguimiento a las observaciones presentadas por los proponentes o interesados garantizando respuesta de fondo y en términos. En caso de evidenciar algún error solicitarán al profesional encargado de responder el respectivo ajuste o que lo haga en los términos de ley. (4) Como evidencia de la ejecución del control quedarán las comunicaciones realizadas.</v>
      </c>
      <c r="O24" s="67">
        <f>+'EVALUACION CON CONTROLES'!I29</f>
        <v>1</v>
      </c>
      <c r="P24" s="67">
        <f>+'EVALUACION CON CONTROLES'!J29</f>
        <v>3</v>
      </c>
      <c r="Q24" s="67">
        <f>+'EVALUACION CON CONTROLES'!K29</f>
        <v>4</v>
      </c>
      <c r="R24" s="83" t="str">
        <f>+'EVALUACION CON CONTROLES'!L29</f>
        <v>BAJO</v>
      </c>
      <c r="S24" s="67" t="str">
        <f>+'EVALUACION CON CONTROLES'!M29</f>
        <v>NO</v>
      </c>
      <c r="T24" s="67" t="str">
        <f>+'EVALUACION CON CONTROLES'!N29</f>
        <v xml:space="preserve"> El abogado de contratación designado por el Alcalde Local</v>
      </c>
      <c r="U24" s="67" t="str">
        <f>+'EVALUACION CON CONTROLES'!O29</f>
        <v>Etapa de selección</v>
      </c>
      <c r="V24" s="67" t="str">
        <f>+'EVALUACION CON CONTROLES'!P29</f>
        <v xml:space="preserve">Antes de la selección del contratista </v>
      </c>
      <c r="W24" s="67" t="str">
        <f>+'EVALUACION CON CONTROLES'!Q29</f>
        <v>Revisión documental de la evidencia establecida en el tratamiento/control</v>
      </c>
      <c r="X24" s="85" t="str">
        <f>+'EVALUACION CON CONTROLES'!R29</f>
        <v>Durante el periodo de observaciones</v>
      </c>
    </row>
    <row r="25" spans="2:24" ht="319.5" thickBot="1" x14ac:dyDescent="0.3">
      <c r="B25" s="82">
        <v>15</v>
      </c>
      <c r="C25" s="67" t="str">
        <f>+'EVALUACION CON CONTROLES'!C30:F30</f>
        <v>Declaratoria de desierta del Proceso de selección</v>
      </c>
      <c r="D25" s="83" t="str">
        <f>+'EVALUACION CON CONTROLES'!B30</f>
        <v>SELECCIÓN</v>
      </c>
      <c r="E25" s="83" t="str">
        <f>VLOOKUP(C25,'IDENTIFICACION Y ANALISIS'!$B$19:$F$55,3,FALSE)</f>
        <v>General</v>
      </c>
      <c r="F25" s="83" t="str">
        <f>VLOOKUP(C25,'IDENTIFICACION Y ANALISIS'!$B$19:$F$55,4,FALSE)</f>
        <v>Externo</v>
      </c>
      <c r="G25" s="67" t="str">
        <f>+EVALUACION!H31</f>
        <v>Incumplimiento en la satisfacción de las necesidades de la entidad. Incumplimiento de las metas propuestas por la entidad.</v>
      </c>
      <c r="H25" s="67">
        <f>+EVALUACION!I31</f>
        <v>1</v>
      </c>
      <c r="I25" s="67">
        <f>+EVALUACION!J31</f>
        <v>4</v>
      </c>
      <c r="J25" s="67">
        <f>+EVALUACION!K31</f>
        <v>5</v>
      </c>
      <c r="K25" s="83" t="str">
        <f>+EVALUACION!L31</f>
        <v>MEDIO</v>
      </c>
      <c r="L25" s="67" t="s">
        <v>218</v>
      </c>
      <c r="M25" s="84">
        <v>1</v>
      </c>
      <c r="N25" s="67" t="str">
        <f>+'EVALUACION CON CONTROLES'!G30</f>
        <v>(1) El abogado de contratación designado por el Alcalde Local, (2) durante la etapa de selección del proceso de contratación (3) hará un seguimiento a la validez de las ofertas, y a cualquier situación que pueda inducir al error de los oferentes en la presentación de las ofertas. En caso que se evidencie alguna situación problemática que amenace con una declaratarioa desierta del proceso de contratación se le notificará al Alcalde Local para determinar el paso a seguir. (4) Como evidencia de la ejecución del control quedarán las comunicaciones realizadas.</v>
      </c>
      <c r="O25" s="67">
        <f>+'EVALUACION CON CONTROLES'!I30</f>
        <v>1</v>
      </c>
      <c r="P25" s="67">
        <f>+'EVALUACION CON CONTROLES'!J30</f>
        <v>4</v>
      </c>
      <c r="Q25" s="67">
        <f>+'EVALUACION CON CONTROLES'!K30</f>
        <v>5</v>
      </c>
      <c r="R25" s="83" t="str">
        <f>+'EVALUACION CON CONTROLES'!L30</f>
        <v>MEDIO</v>
      </c>
      <c r="S25" s="67" t="str">
        <f>+'EVALUACION CON CONTROLES'!M30</f>
        <v>SI</v>
      </c>
      <c r="T25" s="67" t="str">
        <f>+'EVALUACION CON CONTROLES'!N30</f>
        <v>El abogado de contratación designado por el Alcalde Local</v>
      </c>
      <c r="U25" s="67" t="str">
        <f>+'EVALUACION CON CONTROLES'!O30</f>
        <v>Etapa de selección</v>
      </c>
      <c r="V25" s="67" t="str">
        <f>+'EVALUACION CON CONTROLES'!P30</f>
        <v xml:space="preserve">Antes de la selección del contratista </v>
      </c>
      <c r="W25" s="67" t="str">
        <f>+'EVALUACION CON CONTROLES'!Q30</f>
        <v>Revisión documental de la evidencia establecida en el tratamiento/control</v>
      </c>
      <c r="X25" s="85" t="str">
        <f>+'EVALUACION CON CONTROLES'!R30</f>
        <v>Durante el periodo de selección</v>
      </c>
    </row>
    <row r="26" spans="2:24" ht="261.5" thickBot="1" x14ac:dyDescent="0.3">
      <c r="B26" s="82">
        <v>16</v>
      </c>
      <c r="C26" s="67" t="str">
        <f>+'EVALUACION CON CONTROLES'!C31:F31</f>
        <v>Selección de contratista que no cuente con la capacidad financiera y/o técnica y/o jurídicas necesarias para la ejecución del contrato.</v>
      </c>
      <c r="D26" s="83" t="str">
        <f>+'EVALUACION CON CONTROLES'!B31</f>
        <v>SELECCIÓN</v>
      </c>
      <c r="E26" s="83" t="str">
        <f>VLOOKUP(C26,'IDENTIFICACION Y ANALISIS'!$B$19:$F$55,3,FALSE)</f>
        <v>General</v>
      </c>
      <c r="F26" s="83" t="str">
        <f>VLOOKUP(C26,'IDENTIFICACION Y ANALISIS'!$B$19:$F$55,4,FALSE)</f>
        <v>Externo</v>
      </c>
      <c r="G26" s="67" t="str">
        <f>+EVALUACION!H32</f>
        <v>Investigaciones disciplinarias, fiscales y penales. Demandas. Pone en riesgo la adecuada ejecución del contrato. sanciones disciplinarias, fiscales y/o penales.</v>
      </c>
      <c r="H26" s="67">
        <f>+EVALUACION!I32</f>
        <v>2</v>
      </c>
      <c r="I26" s="67">
        <f>+EVALUACION!J32</f>
        <v>4</v>
      </c>
      <c r="J26" s="67">
        <f>+EVALUACION!K32</f>
        <v>6</v>
      </c>
      <c r="K26" s="83" t="str">
        <f>+EVALUACION!L32</f>
        <v>ALTO</v>
      </c>
      <c r="L26" s="67" t="s">
        <v>218</v>
      </c>
      <c r="M26" s="84">
        <v>1</v>
      </c>
      <c r="N26" s="67" t="str">
        <f>+'EVALUACION CON CONTROLES'!G31</f>
        <v>(1) El o los profesionales designados por el Alcalde Local, (2) después de que el comité evaluador designado por el Alcalde Local entregue el informe de selección, (3) harán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v>
      </c>
      <c r="O26" s="67">
        <f>+'EVALUACION CON CONTROLES'!I31</f>
        <v>2</v>
      </c>
      <c r="P26" s="67">
        <f>+'EVALUACION CON CONTROLES'!J31</f>
        <v>4</v>
      </c>
      <c r="Q26" s="67">
        <f>+'EVALUACION CON CONTROLES'!K31</f>
        <v>6</v>
      </c>
      <c r="R26" s="83" t="str">
        <f>+'EVALUACION CON CONTROLES'!L31</f>
        <v>ALTO</v>
      </c>
      <c r="S26" s="67" t="str">
        <f>+'EVALUACION CON CONTROLES'!M31</f>
        <v>SI</v>
      </c>
      <c r="T26" s="67" t="str">
        <f>+'EVALUACION CON CONTROLES'!N31</f>
        <v xml:space="preserve"> El o los profesionales designados por el Alcalde Local</v>
      </c>
      <c r="U26" s="67" t="str">
        <f>+'EVALUACION CON CONTROLES'!O31</f>
        <v>Etapa de
Evaluación</v>
      </c>
      <c r="V26" s="67" t="str">
        <f>+'EVALUACION CON CONTROLES'!P31</f>
        <v>Publicación del informe final de evaluación</v>
      </c>
      <c r="W26" s="67" t="str">
        <f>+'EVALUACION CON CONTROLES'!Q31</f>
        <v>Revisión documental de la evidencia establecida en el tratamiento/control</v>
      </c>
      <c r="X26" s="85" t="str">
        <f>+'EVALUACION CON CONTROLES'!R31</f>
        <v>Etapa de
evaluación</v>
      </c>
    </row>
    <row r="27" spans="2:24" ht="218" thickBot="1" x14ac:dyDescent="0.3">
      <c r="B27" s="82">
        <v>17</v>
      </c>
      <c r="C27" s="67" t="str">
        <f>+'EVALUACION CON CONTROLES'!C32:F32</f>
        <v>Demora en el perfeccionamiento y legalización del contrato</v>
      </c>
      <c r="D27" s="83" t="str">
        <f>+'EVALUACION CON CONTROLES'!B32</f>
        <v>CONTRATACIÓN</v>
      </c>
      <c r="E27" s="83" t="str">
        <f>VLOOKUP(C27,'IDENTIFICACION Y ANALISIS'!$B$19:$F$55,3,FALSE)</f>
        <v>General</v>
      </c>
      <c r="F27" s="83" t="str">
        <f>VLOOKUP(C27,'IDENTIFICACION Y ANALISIS'!$B$19:$F$55,4,FALSE)</f>
        <v>Interno</v>
      </c>
      <c r="G27" s="67" t="str">
        <f>+EVALUACION!H33</f>
        <v>Puede presentarse retraso en la suscripción, legalización o cumplimiento de requisitos de ejecución del contrato, debido a demoras administrativas o incumplimiento documental por parte del contratista.</v>
      </c>
      <c r="H27" s="67">
        <f>+EVALUACION!I33</f>
        <v>3</v>
      </c>
      <c r="I27" s="67">
        <f>+EVALUACION!J33</f>
        <v>3</v>
      </c>
      <c r="J27" s="67">
        <f>+EVALUACION!K33</f>
        <v>6</v>
      </c>
      <c r="K27" s="83" t="str">
        <f>+EVALUACION!L33</f>
        <v>ALTO</v>
      </c>
      <c r="L27" s="67" t="s">
        <v>221</v>
      </c>
      <c r="M27" s="84">
        <v>1</v>
      </c>
      <c r="N27" s="67" t="str">
        <f>+'EVALUACION CON CONTROLES'!G32</f>
        <v>(1) El profesional de contratación designado por el Alcalde Local y el contratista adjudicatario.
(2) Harán seguimiento al cumplimiento de requisitos de perfeccionamiento y legalización contractual.
(3) El control se ejecutará desde la adjudicación hasta la suscripción del acta de inicio.
(4) Como evidencia quedarán pólizas aprobadas, documentos contractuales y comunicaciones realizadas.</v>
      </c>
      <c r="O27" s="67">
        <f>+'EVALUACION CON CONTROLES'!I32</f>
        <v>3</v>
      </c>
      <c r="P27" s="67">
        <f>+'EVALUACION CON CONTROLES'!J32</f>
        <v>3</v>
      </c>
      <c r="Q27" s="67">
        <f>+'EVALUACION CON CONTROLES'!K32</f>
        <v>6</v>
      </c>
      <c r="R27" s="83" t="str">
        <f>+'EVALUACION CON CONTROLES'!L32</f>
        <v>ALTO</v>
      </c>
      <c r="S27" s="67" t="str">
        <f>+'EVALUACION CON CONTROLES'!M32</f>
        <v>SI</v>
      </c>
      <c r="T27" s="67" t="str">
        <f>+'EVALUACION CON CONTROLES'!N32</f>
        <v>Profesional de Contratación designado por el Alcalde Local y Representante Legal del Contratista</v>
      </c>
      <c r="U27" s="67" t="str">
        <f>+'EVALUACION CON CONTROLES'!O32</f>
        <v>Adjudicación</v>
      </c>
      <c r="V27" s="67" t="str">
        <f>+'EVALUACION CON CONTROLES'!P32</f>
        <v>Acta de inicio</v>
      </c>
      <c r="W27" s="67" t="str">
        <f>+'EVALUACION CON CONTROLES'!Q32</f>
        <v>Verificación documental y contractual</v>
      </c>
      <c r="X27" s="85" t="str">
        <f>+'EVALUACION CON CONTROLES'!R32</f>
        <v>Diario hasta legalización</v>
      </c>
    </row>
    <row r="28" spans="2:24" ht="203.5" thickBot="1" x14ac:dyDescent="0.3">
      <c r="B28" s="82">
        <v>18</v>
      </c>
      <c r="C28" s="67" t="str">
        <f>+'EVALUACION CON CONTROLES'!C33:F33</f>
        <v>Incumplimiento en la acreditación del equipo de trabajo</v>
      </c>
      <c r="D28" s="83" t="str">
        <f>+'EVALUACION CON CONTROLES'!B33</f>
        <v>CONTRATACIÓN</v>
      </c>
      <c r="E28" s="83" t="str">
        <f>VLOOKUP(C28,'IDENTIFICACION Y ANALISIS'!$B$19:$F$55,3,FALSE)</f>
        <v>Especifico</v>
      </c>
      <c r="F28" s="83" t="str">
        <f>VLOOKUP(C28,'IDENTIFICACION Y ANALISIS'!$B$19:$F$55,4,FALSE)</f>
        <v>Externo</v>
      </c>
      <c r="G28" s="67" t="str">
        <f>+EVALUACION!H34</f>
        <v>Puede ocurrir que el contratista no presente oportunamente los perfiles y soportes del equipo mínimo requerido conforme a las condiciones establecidas en el anexo técnico.</v>
      </c>
      <c r="H28" s="67">
        <f>+EVALUACION!I34</f>
        <v>3</v>
      </c>
      <c r="I28" s="67">
        <f>+EVALUACION!J34</f>
        <v>4</v>
      </c>
      <c r="J28" s="67">
        <f>+EVALUACION!K34</f>
        <v>7</v>
      </c>
      <c r="K28" s="83" t="str">
        <f>+EVALUACION!L34</f>
        <v>ALTO</v>
      </c>
      <c r="L28" s="67" t="s">
        <v>221</v>
      </c>
      <c r="M28" s="84">
        <v>1</v>
      </c>
      <c r="N28" s="67" t="str">
        <f>+'EVALUACION CON CONTROLES'!G33</f>
        <v>(1) El supervisor del contrato.
(2) Verificará el cumplimiento de los perfiles y soportes del equipo de trabajo exigido antes del inicio de actividades.
(3) El control se ejecutará antes de aprobar el equipo de trabajo.
(4) Como evidencia quedarán hojas de vida revisadas, soportes de experiencia y actas de aprobación.</v>
      </c>
      <c r="O28" s="67">
        <f>+'EVALUACION CON CONTROLES'!I33</f>
        <v>3</v>
      </c>
      <c r="P28" s="67">
        <f>+'EVALUACION CON CONTROLES'!J33</f>
        <v>4</v>
      </c>
      <c r="Q28" s="67">
        <f>+'EVALUACION CON CONTROLES'!K33</f>
        <v>7</v>
      </c>
      <c r="R28" s="83" t="str">
        <f>+'EVALUACION CON CONTROLES'!L33</f>
        <v>ALTO</v>
      </c>
      <c r="S28" s="67" t="str">
        <f>+'EVALUACION CON CONTROLES'!M33</f>
        <v>SI</v>
      </c>
      <c r="T28" s="67" t="str">
        <f>+'EVALUACION CON CONTROLES'!N33</f>
        <v>Supervisor del Contrato</v>
      </c>
      <c r="U28" s="67" t="str">
        <f>+'EVALUACION CON CONTROLES'!O33</f>
        <v>Inicio contractual</v>
      </c>
      <c r="V28" s="67" t="str">
        <f>+'EVALUACION CON CONTROLES'!P33</f>
        <v>Aprobación equipo</v>
      </c>
      <c r="W28" s="67" t="str">
        <f>+'EVALUACION CON CONTROLES'!Q33</f>
        <v>Revisión documental de perfiles</v>
      </c>
      <c r="X28" s="85" t="str">
        <f>+'EVALUACION CON CONTROLES'!R33</f>
        <v>Antes inicio ejecución</v>
      </c>
    </row>
    <row r="29" spans="2:24" ht="261.5" thickBot="1" x14ac:dyDescent="0.3">
      <c r="B29" s="82">
        <v>19</v>
      </c>
      <c r="C29" s="67" t="str">
        <f>+'EVALUACION CON CONTROLES'!C34:F34</f>
        <v>Retrasos en aprobación del plan de trabajo</v>
      </c>
      <c r="D29" s="83" t="str">
        <f>+'EVALUACION CON CONTROLES'!B34</f>
        <v>CONTRATACIÓN</v>
      </c>
      <c r="E29" s="83" t="str">
        <f>VLOOKUP(C29,'IDENTIFICACION Y ANALISIS'!$B$19:$F$55,3,FALSE)</f>
        <v>Especifico</v>
      </c>
      <c r="F29" s="83" t="str">
        <f>VLOOKUP(C29,'IDENTIFICACION Y ANALISIS'!$B$19:$F$55,4,FALSE)</f>
        <v>Interno</v>
      </c>
      <c r="G29" s="67" t="str">
        <f>+EVALUACION!H35</f>
        <v>Puede presentarse demora en la presentación y/o ajuste del plan de trabajo y cronograma de actividades por parte del contratista, derivada de la entrega extemporánea, incompleta o del incumplimiento en la atención oportuna de las observaciones formuladas por la supervisión.</v>
      </c>
      <c r="H29" s="67">
        <f>+EVALUACION!I35</f>
        <v>3</v>
      </c>
      <c r="I29" s="67">
        <f>+EVALUACION!J35</f>
        <v>3</v>
      </c>
      <c r="J29" s="67">
        <f>+EVALUACION!K35</f>
        <v>6</v>
      </c>
      <c r="K29" s="83" t="str">
        <f>+EVALUACION!L35</f>
        <v>ALTO</v>
      </c>
      <c r="L29" s="67" t="s">
        <v>221</v>
      </c>
      <c r="M29" s="84">
        <v>1</v>
      </c>
      <c r="N29" s="67" t="str">
        <f>+'EVALUACION CON CONTROLES'!G34</f>
        <v>El contratista deberá presentar oportunamente el plan de trabajo y cronograma conforme a las condiciones técnicas establecidas y atender dentro de los términos definidos las observaciones formuladas por la supervisión. El Supervisor del Contrato y/o el Apoyo a la Supervisión realizará la revisión, emitirá las observaciones a que haya lugar y verificará la incorporación de los ajustes requeridos hasta obtener la versión susceptible de aprobación.</v>
      </c>
      <c r="O29" s="67">
        <f>+'EVALUACION CON CONTROLES'!I34</f>
        <v>3</v>
      </c>
      <c r="P29" s="67">
        <f>+'EVALUACION CON CONTROLES'!J34</f>
        <v>3</v>
      </c>
      <c r="Q29" s="67">
        <f>+'EVALUACION CON CONTROLES'!K34</f>
        <v>6</v>
      </c>
      <c r="R29" s="83" t="str">
        <f>+'EVALUACION CON CONTROLES'!L34</f>
        <v>ALTO</v>
      </c>
      <c r="S29" s="67" t="str">
        <f>+'EVALUACION CON CONTROLES'!M34</f>
        <v>NO</v>
      </c>
      <c r="T29" s="67" t="str">
        <f>+'EVALUACION CON CONTROLES'!N34</f>
        <v>Contratista, Supervisor del Contrato y/o Apoyo a la Supervisión, de acuerdo con las actuaciones a cargo de cada parte.</v>
      </c>
      <c r="U29" s="67" t="str">
        <f>+'EVALUACION CON CONTROLES'!O34</f>
        <v>Una vez suscrita el acta de inicio y presentada la primera versión del plan de trabajo y cronograma.</v>
      </c>
      <c r="V29" s="67" t="str">
        <f>+'EVALUACION CON CONTROLES'!P34</f>
        <v>Con la aprobación definitiva del plan de trabajo y cronograma.</v>
      </c>
      <c r="W29" s="67" t="str">
        <f>+'EVALUACION CON CONTROLES'!Q34</f>
        <v>Verificación de la fecha de presentación del plan de trabajo, seguimiento a las observaciones formuladas, tiempos de respuesta del contratista y verificación de la incorporación de los ajustes requeridos.</v>
      </c>
      <c r="X29" s="85" t="str">
        <f>+'EVALUACION CON CONTROLES'!R34</f>
        <v>Durante el periodo establecido para la presentación, revisión, ajuste y aprobación del plan de trabajo y cronograma.</v>
      </c>
    </row>
    <row r="30" spans="2:24" ht="247" thickBot="1" x14ac:dyDescent="0.3">
      <c r="B30" s="82">
        <v>20</v>
      </c>
      <c r="C30" s="67" t="str">
        <f>+'EVALUACION CON CONTROLES'!C35:F35</f>
        <v xml:space="preserve">Riesgo de que no se firme el contrato. </v>
      </c>
      <c r="D30" s="83" t="str">
        <f>+'EVALUACION CON CONTROLES'!B35</f>
        <v>CONTRATACIÓN</v>
      </c>
      <c r="E30" s="83" t="str">
        <f>VLOOKUP(C30,'IDENTIFICACION Y ANALISIS'!$B$19:$F$55,3,FALSE)</f>
        <v>General</v>
      </c>
      <c r="F30" s="83" t="str">
        <f>VLOOKUP(C30,'IDENTIFICACION Y ANALISIS'!$B$19:$F$55,4,FALSE)</f>
        <v>Externo</v>
      </c>
      <c r="G30" s="67" t="str">
        <f>+EVALUACION!H36</f>
        <v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v>
      </c>
      <c r="H30" s="67">
        <f>+EVALUACION!I36</f>
        <v>1</v>
      </c>
      <c r="I30" s="67">
        <f>+EVALUACION!J36</f>
        <v>3</v>
      </c>
      <c r="J30" s="67">
        <f>+EVALUACION!K36</f>
        <v>4</v>
      </c>
      <c r="K30" s="83" t="str">
        <f>+EVALUACION!L36</f>
        <v>BAJO</v>
      </c>
      <c r="L30" s="67" t="s">
        <v>219</v>
      </c>
      <c r="M30" s="84" t="s">
        <v>220</v>
      </c>
      <c r="N30" s="67" t="str">
        <f>+'EVALUACION CON CONTROLES'!G35</f>
        <v>(1) El abogado designado por el Alcalde Local, (2) después de la adjudicación del contrato, (3) Se comunicará con el proponente ganador para coordinar la firma del contrato. Si en un plazo razonable este se niega a la firma del contrato, se le informará al Alcalde Local para que se haga efectiva la póliza de seriedad de la oferta. (4) Como evidencia de la ejecución del control quedarán las comunicaciones realizadas.</v>
      </c>
      <c r="O30" s="67">
        <f>+'EVALUACION CON CONTROLES'!I35</f>
        <v>1</v>
      </c>
      <c r="P30" s="67">
        <f>+'EVALUACION CON CONTROLES'!J35</f>
        <v>3</v>
      </c>
      <c r="Q30" s="67">
        <f>+'EVALUACION CON CONTROLES'!K35</f>
        <v>4</v>
      </c>
      <c r="R30" s="83" t="str">
        <f>+'EVALUACION CON CONTROLES'!L35</f>
        <v>BAJO</v>
      </c>
      <c r="S30" s="67" t="str">
        <f>+'EVALUACION CON CONTROLES'!M35</f>
        <v>SI</v>
      </c>
      <c r="T30" s="67" t="str">
        <f>+'EVALUACION CON CONTROLES'!N35</f>
        <v>El abogado designado por el Alcalde Local</v>
      </c>
      <c r="U30" s="67" t="str">
        <f>+'EVALUACION CON CONTROLES'!O35</f>
        <v>Al momento de adjudicar el contrato</v>
      </c>
      <c r="V30" s="67" t="str">
        <f>+'EVALUACION CON CONTROLES'!P35</f>
        <v>Cuando el contratista firme el contrato</v>
      </c>
      <c r="W30" s="67" t="str">
        <f>+'EVALUACION CON CONTROLES'!Q35</f>
        <v>Revisión documental de la evidencia establecida en el tratamiento/control</v>
      </c>
      <c r="X30" s="85" t="str">
        <f>+'EVALUACION CON CONTROLES'!R35</f>
        <v>Durante la etapa de contratación</v>
      </c>
    </row>
    <row r="31" spans="2:24" ht="276" thickBot="1" x14ac:dyDescent="0.3">
      <c r="B31" s="82">
        <v>21</v>
      </c>
      <c r="C31" s="67" t="str">
        <f>+'EVALUACION CON CONTROLES'!C36:F36</f>
        <v>Falta de constitución o constitución tardía de la garantía única. Aceptación de garantías que no se ajustan a lo contemplado en el contrato</v>
      </c>
      <c r="D31" s="83" t="str">
        <f>+'EVALUACION CON CONTROLES'!B36</f>
        <v>CONTRATACIÓN</v>
      </c>
      <c r="E31" s="83" t="str">
        <f>VLOOKUP(C31,'IDENTIFICACION Y ANALISIS'!$B$19:$F$55,3,FALSE)</f>
        <v>General</v>
      </c>
      <c r="F31" s="83" t="str">
        <f>VLOOKUP(C31,'IDENTIFICACION Y ANALISIS'!$B$19:$F$55,4,FALSE)</f>
        <v>Interno</v>
      </c>
      <c r="G31" s="67" t="str">
        <f>+EVALUACION!H37</f>
        <v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v>
      </c>
      <c r="H31" s="67">
        <f>+EVALUACION!I37</f>
        <v>1</v>
      </c>
      <c r="I31" s="67">
        <f>+EVALUACION!J37</f>
        <v>4</v>
      </c>
      <c r="J31" s="67">
        <f>+EVALUACION!K37</f>
        <v>5</v>
      </c>
      <c r="K31" s="83" t="str">
        <f>+EVALUACION!L37</f>
        <v>MEDIO</v>
      </c>
      <c r="L31" s="67" t="s">
        <v>221</v>
      </c>
      <c r="M31" s="84">
        <v>1</v>
      </c>
      <c r="N31" s="67" t="str">
        <f>+'EVALUACION CON CONTROLES'!G36</f>
        <v>(1) El abogado designado por el Alcalde Local, (2) después de la firma del contrato, (3) Se comunicará con el contratista para solicitar las presentación de las garantías. Si en un plazo razonable este no presenta las garantías se informará al Alcalde Local para inciar un proceso de incumplimiento contractual. En caso que el contratista presente garantías alteradas/falsas se oficiará a entes de control y a fiscalía. (4) Como evidencia de la ejecución del control quedarán las comunicaciones realizadas.</v>
      </c>
      <c r="O31" s="67">
        <f>+'EVALUACION CON CONTROLES'!I36</f>
        <v>1</v>
      </c>
      <c r="P31" s="67">
        <f>+'EVALUACION CON CONTROLES'!J36</f>
        <v>4</v>
      </c>
      <c r="Q31" s="67">
        <f>+'EVALUACION CON CONTROLES'!K36</f>
        <v>5</v>
      </c>
      <c r="R31" s="83" t="str">
        <f>+'EVALUACION CON CONTROLES'!L36</f>
        <v>MEDIO</v>
      </c>
      <c r="S31" s="67" t="str">
        <f>+'EVALUACION CON CONTROLES'!M36</f>
        <v>SI</v>
      </c>
      <c r="T31" s="67" t="str">
        <f>+'EVALUACION CON CONTROLES'!N36</f>
        <v>El abogado designado por el Alcalde Local</v>
      </c>
      <c r="U31" s="67" t="str">
        <f>+'EVALUACION CON CONTROLES'!O36</f>
        <v>Después de la firma del contrato por parte del contratista</v>
      </c>
      <c r="V31" s="67" t="str">
        <f>+'EVALUACION CON CONTROLES'!P36</f>
        <v>Después de aprobar las garantías presentadas por el contratista</v>
      </c>
      <c r="W31" s="67" t="str">
        <f>+'EVALUACION CON CONTROLES'!Q36</f>
        <v>Revisión documental de la evidencia establecida en el tratamiento/control</v>
      </c>
      <c r="X31" s="85" t="str">
        <f>+'EVALUACION CON CONTROLES'!R36</f>
        <v>Durante la etapa de perfeccionamiento</v>
      </c>
    </row>
    <row r="32" spans="2:24" ht="174.5" thickBot="1" x14ac:dyDescent="0.3">
      <c r="B32" s="82">
        <v>22</v>
      </c>
      <c r="C32" s="67" t="str">
        <f>+'EVALUACION CON CONTROLES'!C37:F37</f>
        <v>Falta de solicitud o solicitud tardía del registro  presupuestal</v>
      </c>
      <c r="D32" s="83" t="str">
        <f>+'EVALUACION CON CONTROLES'!B37</f>
        <v>CONTRATACIÓN</v>
      </c>
      <c r="E32" s="83" t="str">
        <f>VLOOKUP(C32,'IDENTIFICACION Y ANALISIS'!$B$19:$F$55,3,FALSE)</f>
        <v>General</v>
      </c>
      <c r="F32" s="83" t="str">
        <f>VLOOKUP(C32,'IDENTIFICACION Y ANALISIS'!$B$19:$F$55,4,FALSE)</f>
        <v>Interno</v>
      </c>
      <c r="G32" s="67" t="str">
        <f>+EVALUACION!H38</f>
        <v>Retraso en el cumplimiento de los requisitos necesarios para dar inicio oportuno a la ejecución contractual.</v>
      </c>
      <c r="H32" s="67">
        <f>+EVALUACION!I38</f>
        <v>1</v>
      </c>
      <c r="I32" s="67">
        <f>+EVALUACION!J38</f>
        <v>2</v>
      </c>
      <c r="J32" s="67">
        <f>+EVALUACION!K38</f>
        <v>3</v>
      </c>
      <c r="K32" s="83" t="str">
        <f>+EVALUACION!L38</f>
        <v>BAJO</v>
      </c>
      <c r="L32" s="67" t="s">
        <v>218</v>
      </c>
      <c r="M32" s="84">
        <v>1</v>
      </c>
      <c r="N32" s="67" t="str">
        <f>+'EVALUACION CON CONTROLES'!G37</f>
        <v>El abogado de contratación y/o profesional competente gestionará oportunamente ante el área de presupuesto la expedición del Registro Presupuestal, verificará su expedición y adelantará el correspondiente cargue en SECOP II.</v>
      </c>
      <c r="O32" s="67">
        <f>+'EVALUACION CON CONTROLES'!I37</f>
        <v>1</v>
      </c>
      <c r="P32" s="67">
        <f>+'EVALUACION CON CONTROLES'!J37</f>
        <v>2</v>
      </c>
      <c r="Q32" s="67">
        <f>+'EVALUACION CON CONTROLES'!K37</f>
        <v>3</v>
      </c>
      <c r="R32" s="83" t="str">
        <f>+'EVALUACION CON CONTROLES'!L37</f>
        <v>BAJO</v>
      </c>
      <c r="S32" s="67" t="str">
        <f>+'EVALUACION CON CONTROLES'!M37</f>
        <v>SI</v>
      </c>
      <c r="T32" s="67" t="str">
        <f>+'EVALUACION CON CONTROLES'!N37</f>
        <v>Abogado de contratación y/o profesional competente de la Entidad, en articulación con el área de presupuesto.</v>
      </c>
      <c r="U32" s="67" t="str">
        <f>+'EVALUACION CON CONTROLES'!O37</f>
        <v>Una vez suscrito el contrato y cumplidos los requisitos/documentos necesarios para adelantar el trámite presupuestal.</v>
      </c>
      <c r="V32" s="67" t="str">
        <f>+'EVALUACION CON CONTROLES'!P37</f>
        <v>Con la expedición del Registro Presupuestal y realización de las actuaciones administrativas correspondientes.</v>
      </c>
      <c r="W32" s="67" t="str">
        <f>+'EVALUACION CON CONTROLES'!Q37</f>
        <v>Seguimiento al trámite de solicitud, expedición y registro del RP.</v>
      </c>
      <c r="X32" s="85" t="str">
        <f>+'EVALUACION CON CONTROLES'!R37</f>
        <v>Durante la etapa de perfeccionamiento</v>
      </c>
    </row>
    <row r="33" spans="2:24" ht="203.5" thickBot="1" x14ac:dyDescent="0.3">
      <c r="B33" s="82">
        <v>23</v>
      </c>
      <c r="C33" s="67" t="str">
        <f>+'EVALUACION CON CONTROLES'!C38:F38</f>
        <v>Presentación de reclamos de terceros sobre la selección del oferente que retrasen el perfeccionamiento del contrato.</v>
      </c>
      <c r="D33" s="83" t="str">
        <f>+'EVALUACION CON CONTROLES'!B38</f>
        <v>CONTRATACIÓN</v>
      </c>
      <c r="E33" s="83" t="str">
        <f>VLOOKUP(C33,'IDENTIFICACION Y ANALISIS'!$B$19:$F$55,3,FALSE)</f>
        <v>Especifico</v>
      </c>
      <c r="F33" s="83" t="str">
        <f>VLOOKUP(C33,'IDENTIFICACION Y ANALISIS'!$B$19:$F$55,4,FALSE)</f>
        <v>Externo</v>
      </c>
      <c r="G33" s="67" t="str">
        <f>+EVALUACION!H39</f>
        <v>Posibles retrasos en el cronograma del proceso de selección, adjudicación y/o perfeccionamiento contractual, derivados del análisis y trámite de las reclamaciones presentadas.</v>
      </c>
      <c r="H33" s="67">
        <f>+EVALUACION!I39</f>
        <v>4</v>
      </c>
      <c r="I33" s="67">
        <f>+EVALUACION!J39</f>
        <v>3</v>
      </c>
      <c r="J33" s="67">
        <f>+EVALUACION!K39</f>
        <v>7</v>
      </c>
      <c r="K33" s="83" t="str">
        <f>+EVALUACION!L39</f>
        <v>ALTO</v>
      </c>
      <c r="L33" s="67" t="s">
        <v>218</v>
      </c>
      <c r="M33" s="84">
        <v>1</v>
      </c>
      <c r="N33" s="67" t="str">
        <f>+'EVALUACION CON CONTROLES'!G38</f>
        <v>La Entidad, a través del área competente, realizará el análisis oportuno de las reclamaciones, observaciones o cuestionamientos presentados por terceros, verificará su procedencia y emitirá las respuestas o adoptará las actuaciones que correspondan dentro de los términos aplicables, procurando evitar afectaciones injustificadas al cronograma del proceso.</v>
      </c>
      <c r="O33" s="67">
        <f>+'EVALUACION CON CONTROLES'!I38</f>
        <v>4</v>
      </c>
      <c r="P33" s="67">
        <f>+'EVALUACION CON CONTROLES'!J38</f>
        <v>3</v>
      </c>
      <c r="Q33" s="67">
        <f>+'EVALUACION CON CONTROLES'!K38</f>
        <v>7</v>
      </c>
      <c r="R33" s="83" t="str">
        <f>+'EVALUACION CON CONTROLES'!L38</f>
        <v>ALTO</v>
      </c>
      <c r="S33" s="67" t="str">
        <f>+'EVALUACION CON CONTROLES'!M38</f>
        <v>NO</v>
      </c>
      <c r="T33" s="67" t="str">
        <f>+'EVALUACION CON CONTROLES'!N38</f>
        <v>Abogado de contratación y/o dependencia competente de la Entidad.</v>
      </c>
      <c r="U33" s="67" t="str">
        <f>+'EVALUACION CON CONTROLES'!O38</f>
        <v>A partir de la recepción de la reclamación, observación o cuestionamiento.</v>
      </c>
      <c r="V33" s="67" t="str">
        <f>+'EVALUACION CON CONTROLES'!P38</f>
        <v>Con la emisión de la respuesta y/o adopción de la actuación administrativa correspondiente.</v>
      </c>
      <c r="W33" s="67" t="str">
        <f>+'EVALUACION CON CONTROLES'!Q38</f>
        <v>Seguimiento a las reclamaciones recibidas, términos para su análisis y respuesta y eventual incidencia sobre el cronograma del proceso.</v>
      </c>
      <c r="X33" s="85" t="str">
        <f>+'EVALUACION CON CONTROLES'!R38</f>
        <v>Cada vez que se presente una reclamación, observación o cuestionamiento durante la etapa correspondiente.</v>
      </c>
    </row>
    <row r="34" spans="2:24" ht="261.5" thickBot="1" x14ac:dyDescent="0.3">
      <c r="B34" s="82">
        <v>24</v>
      </c>
      <c r="C34" s="67" t="str">
        <f>+'EVALUACION CON CONTROLES'!C39:F39</f>
        <v>Baja participación de las barras futboleras</v>
      </c>
      <c r="D34" s="83" t="str">
        <f>+'EVALUACION CON CONTROLES'!B39</f>
        <v>EJECUCIÓN</v>
      </c>
      <c r="E34" s="83" t="str">
        <f>VLOOKUP(C34,'IDENTIFICACION Y ANALISIS'!$B$19:$F$79,3,FALSE)</f>
        <v>Especifico</v>
      </c>
      <c r="F34" s="83" t="str">
        <f>VLOOKUP(C34,'IDENTIFICACION Y ANALISIS'!$B$19:$F$79,4,FALSE)</f>
        <v>Externo</v>
      </c>
      <c r="G34" s="67" t="str">
        <f>+EVALUACION!H40</f>
        <v>Puede presentarse baja asistencia o participación de los integrantes de las barras futboleras en las actividades de formación, grupos focales, recorridos territoriales y espacios de socialización, debido a falta de articulación, desinterés o dificultades de convocatoria.</v>
      </c>
      <c r="H34" s="67">
        <f>+EVALUACION!I40</f>
        <v>4</v>
      </c>
      <c r="I34" s="67">
        <f>+EVALUACION!J40</f>
        <v>4</v>
      </c>
      <c r="J34" s="67">
        <f>+EVALUACION!K40</f>
        <v>8</v>
      </c>
      <c r="K34" s="83" t="str">
        <f>+EVALUACION!L40</f>
        <v>EXTREMO</v>
      </c>
      <c r="L34" s="67" t="s">
        <v>219</v>
      </c>
      <c r="M34" s="84" t="s">
        <v>222</v>
      </c>
      <c r="N34" s="67" t="str">
        <f>+'EVALUACION CON CONTROLES'!G39</f>
        <v>(1) El coordinador del contrato y el apoyo a la supervisión.
(2) Implementarán estrategias de convocatoria territorial y articulación con líderes de barras y coordinarán actividades conforme a las dinámicas territoriales y futbolísticas.
(3) El control se ejecutará desde el inicio del contrato hasta terminar las convocatorias.
(4) Como evidencia quedarán actas de reunión, correos electrónicos y comunicaciones oficiales.</v>
      </c>
      <c r="O34" s="67">
        <f>+'EVALUACION CON CONTROLES'!I39</f>
        <v>4</v>
      </c>
      <c r="P34" s="67">
        <f>+'EVALUACION CON CONTROLES'!J39</f>
        <v>4</v>
      </c>
      <c r="Q34" s="67">
        <f>+'EVALUACION CON CONTROLES'!K39</f>
        <v>8</v>
      </c>
      <c r="R34" s="83" t="str">
        <f>+'EVALUACION CON CONTROLES'!L39</f>
        <v>EXTREMO</v>
      </c>
      <c r="S34" s="67" t="str">
        <f>+'EVALUACION CON CONTROLES'!M39</f>
        <v>SI</v>
      </c>
      <c r="T34" s="67" t="str">
        <f>+'EVALUACION CON CONTROLES'!N39</f>
        <v>Coordinador del Contrato y Apoyo a la Supervisión</v>
      </c>
      <c r="U34" s="67" t="str">
        <f>+'EVALUACION CON CONTROLES'!O39</f>
        <v>Inicio ejecución</v>
      </c>
      <c r="V34" s="67" t="str">
        <f>+'EVALUACION CON CONTROLES'!P39</f>
        <v>Finalización proyecto</v>
      </c>
      <c r="W34" s="67" t="str">
        <f>+'EVALUACION CON CONTROLES'!Q39</f>
        <v>Seguimiento a asistencia y participación</v>
      </c>
      <c r="X34" s="85" t="str">
        <f>+'EVALUACION CON CONTROLES'!R39</f>
        <v>Semanal</v>
      </c>
    </row>
    <row r="35" spans="2:24" ht="203.5" thickBot="1" x14ac:dyDescent="0.3">
      <c r="B35" s="82">
        <v>25</v>
      </c>
      <c r="C35" s="86" t="str">
        <f>+'EVALUACION CON CONTROLES'!C40:F40</f>
        <v>Conflictividad durante actividades territoriales</v>
      </c>
      <c r="D35" s="83" t="str">
        <f>+'EVALUACION CON CONTROLES'!B40</f>
        <v>EJECUCIÓN</v>
      </c>
      <c r="E35" s="83" t="str">
        <f>VLOOKUP(C35,'IDENTIFICACION Y ANALISIS'!$B$19:$F$79,3,FALSE)</f>
        <v>Especifico</v>
      </c>
      <c r="F35" s="83" t="str">
        <f>VLOOKUP(C35,'IDENTIFICACION Y ANALISIS'!$B$19:$F$79,4,FALSE)</f>
        <v>Externo</v>
      </c>
      <c r="G35" s="86" t="str">
        <f>+EVALUACION!H41</f>
        <v>Pueden presentarse situaciones de tensión, confrontación o alteración de la convivencia entre participantes durante el desarrollo de recorridos territoriales, grupos focales o actividades de integración.</v>
      </c>
      <c r="H35" s="86">
        <f>+EVALUACION!I41</f>
        <v>3</v>
      </c>
      <c r="I35" s="86">
        <f>+EVALUACION!J41</f>
        <v>5</v>
      </c>
      <c r="J35" s="86">
        <f>+EVALUACION!K41</f>
        <v>8</v>
      </c>
      <c r="K35" s="87" t="str">
        <f>+EVALUACION!L41</f>
        <v>EXTREMO</v>
      </c>
      <c r="L35" s="67" t="s">
        <v>219</v>
      </c>
      <c r="M35" s="84" t="s">
        <v>220</v>
      </c>
      <c r="N35" s="86" t="str">
        <f>+'EVALUACION CON CONTROLES'!G40</f>
        <v>(1) El coordinador territorial del contratista.
(2) Desarrollará articulación previa con líderes barriales e instituciones e implementará protocolos preventivos para el manejo de conflictos.
(3) El control se ejecutará antes y durante cada actividad territorial.
(4) Como evidencia quedarán actas de articulación, registros de asistencia e informes de actividad.</v>
      </c>
      <c r="O35" s="86">
        <f>+'EVALUACION CON CONTROLES'!I40</f>
        <v>3</v>
      </c>
      <c r="P35" s="86">
        <f>+'EVALUACION CON CONTROLES'!J40</f>
        <v>5</v>
      </c>
      <c r="Q35" s="86">
        <f>+'EVALUACION CON CONTROLES'!K40</f>
        <v>8</v>
      </c>
      <c r="R35" s="87" t="str">
        <f>+'EVALUACION CON CONTROLES'!L40</f>
        <v>EXTREMO</v>
      </c>
      <c r="S35" s="86" t="str">
        <f>+'EVALUACION CON CONTROLES'!M40</f>
        <v>SI</v>
      </c>
      <c r="T35" s="86" t="str">
        <f>+'EVALUACION CON CONTROLES'!N40</f>
        <v>Coordinador y/o profesionales del Contratista</v>
      </c>
      <c r="U35" s="86" t="str">
        <f>+'EVALUACION CON CONTROLES'!O40</f>
        <v>Inicio actividades</v>
      </c>
      <c r="V35" s="86" t="str">
        <f>+'EVALUACION CON CONTROLES'!P40</f>
        <v>Finalización actividades</v>
      </c>
      <c r="W35" s="86" t="str">
        <f>+'EVALUACION CON CONTROLES'!Q40</f>
        <v>Seguimiento territorial y reportes de novedades</v>
      </c>
      <c r="X35" s="88" t="str">
        <f>+'EVALUACION CON CONTROLES'!R40</f>
        <v>Permanente</v>
      </c>
    </row>
    <row r="36" spans="2:24" ht="218" thickBot="1" x14ac:dyDescent="0.3">
      <c r="B36" s="82">
        <v>26</v>
      </c>
      <c r="C36" s="9" t="str">
        <f>+'EVALUACION CON CONTROLES'!C41:F41</f>
        <v>Dificultades logísticas en territorio</v>
      </c>
      <c r="D36" s="83" t="str">
        <f>+'EVALUACION CON CONTROLES'!B41</f>
        <v>EJECUCIÓN</v>
      </c>
      <c r="E36" s="83" t="str">
        <f>VLOOKUP(C36,'IDENTIFICACION Y ANALISIS'!$B$19:$F$79,3,FALSE)</f>
        <v>General</v>
      </c>
      <c r="F36" s="83" t="str">
        <f>VLOOKUP(C36,'IDENTIFICACION Y ANALISIS'!$B$19:$F$79,4,FALSE)</f>
        <v>Interno</v>
      </c>
      <c r="G36" s="9" t="str">
        <f>+EVALUACION!H42</f>
        <v>Puede ocurrir incumplimiento o afectación en el desarrollo de las actividades debido a problemas logísticos relacionados con transporte, disponibilidad de espacios, materiales o condiciones operativas.</v>
      </c>
      <c r="H36" s="9">
        <f>+EVALUACION!I42</f>
        <v>3</v>
      </c>
      <c r="I36" s="9">
        <f>+EVALUACION!J42</f>
        <v>3</v>
      </c>
      <c r="J36" s="9">
        <f>+EVALUACION!K42</f>
        <v>6</v>
      </c>
      <c r="K36" s="89" t="str">
        <f>+EVALUACION!L42</f>
        <v>ALTO</v>
      </c>
      <c r="L36" s="67" t="s">
        <v>221</v>
      </c>
      <c r="M36" s="84">
        <v>1</v>
      </c>
      <c r="N36" s="9" t="str">
        <f>+'EVALUACION CON CONTROLES'!G41</f>
        <v>(1) El coordinador logístico del contratista.
(2) Realizará la planeación operativa y verificará oportunamente la disponibilidad de espacios, materiales y recursos requeridos.
(3) El control se ejecutará previo a cada actividad programada.
(4) Como evidencia quedarán listas de chequeo, cronogramas logísticos y registros fotográficos.</v>
      </c>
      <c r="O36" s="9">
        <f>+'EVALUACION CON CONTROLES'!I41</f>
        <v>3</v>
      </c>
      <c r="P36" s="9">
        <f>+'EVALUACION CON CONTROLES'!J41</f>
        <v>3</v>
      </c>
      <c r="Q36" s="9">
        <f>+'EVALUACION CON CONTROLES'!K41</f>
        <v>6</v>
      </c>
      <c r="R36" s="89" t="str">
        <f>+'EVALUACION CON CONTROLES'!L41</f>
        <v>ALTO</v>
      </c>
      <c r="S36" s="9" t="str">
        <f>+'EVALUACION CON CONTROLES'!M41</f>
        <v>SI</v>
      </c>
      <c r="T36" s="9" t="str">
        <f>+'EVALUACION CON CONTROLES'!N41</f>
        <v>Coordinador y/o profesionales del Contratista</v>
      </c>
      <c r="U36" s="9" t="str">
        <f>+'EVALUACION CON CONTROLES'!O41</f>
        <v>Inicio ejecución</v>
      </c>
      <c r="V36" s="9" t="str">
        <f>+'EVALUACION CON CONTROLES'!P41</f>
        <v>Finalización proyecto</v>
      </c>
      <c r="W36" s="9" t="str">
        <f>+'EVALUACION CON CONTROLES'!Q41</f>
        <v>Listas de chequeo logístico</v>
      </c>
      <c r="X36" s="9" t="str">
        <f>+'EVALUACION CON CONTROLES'!R41</f>
        <v>Antes de cada actividad</v>
      </c>
    </row>
    <row r="37" spans="2:24" ht="218" thickBot="1" x14ac:dyDescent="0.3">
      <c r="B37" s="82">
        <v>27</v>
      </c>
      <c r="C37" s="9" t="str">
        <f>+'EVALUACION CON CONTROLES'!C42:F42</f>
        <v>Condiciones de seguridad en recorridos territoriales</v>
      </c>
      <c r="D37" s="83" t="str">
        <f>+'EVALUACION CON CONTROLES'!B42</f>
        <v>EJECUCIÓN</v>
      </c>
      <c r="E37" s="83" t="str">
        <f>VLOOKUP(C37,'IDENTIFICACION Y ANALISIS'!$B$19:$F$79,3,FALSE)</f>
        <v>General</v>
      </c>
      <c r="F37" s="83" t="str">
        <f>VLOOKUP(C37,'IDENTIFICACION Y ANALISIS'!$B$19:$F$79,4,FALSE)</f>
        <v>Externo</v>
      </c>
      <c r="G37" s="9" t="str">
        <f>+EVALUACION!H43</f>
        <v>Pueden presentarse situaciones que afecten la seguridad de participantes y equipo técnico durante los recorridos territoriales, derivadas de condiciones de orden público o dinámicas propias del territorio.</v>
      </c>
      <c r="H37" s="9">
        <f>+EVALUACION!I43</f>
        <v>3</v>
      </c>
      <c r="I37" s="9">
        <f>+EVALUACION!J43</f>
        <v>5</v>
      </c>
      <c r="J37" s="9">
        <f>+EVALUACION!K43</f>
        <v>8</v>
      </c>
      <c r="K37" s="89" t="str">
        <f>+EVALUACION!L43</f>
        <v>EXTREMO</v>
      </c>
      <c r="L37" s="67" t="s">
        <v>219</v>
      </c>
      <c r="M37" s="83" t="s">
        <v>220</v>
      </c>
      <c r="N37" s="9" t="str">
        <f>+'EVALUACION CON CONTROLES'!G42</f>
        <v>(1) El coordinador territorial del contratista y el apoyo a la supervisión.
(2) Verificarán previamente las condiciones de seguridad y coordinarán los recorridos con actores territoriales e institucionales.
(3) El control se ejecutará antes de cada recorrido territorial.
(4) Como evidencia quedarán actas, comunicaciones oficiales y reportes de verificación.</v>
      </c>
      <c r="O37" s="9">
        <f>+'EVALUACION CON CONTROLES'!I42</f>
        <v>3</v>
      </c>
      <c r="P37" s="9">
        <f>+'EVALUACION CON CONTROLES'!J42</f>
        <v>5</v>
      </c>
      <c r="Q37" s="9">
        <f>+'EVALUACION CON CONTROLES'!K42</f>
        <v>8</v>
      </c>
      <c r="R37" s="89" t="str">
        <f>+'EVALUACION CON CONTROLES'!L42</f>
        <v>EXTREMO</v>
      </c>
      <c r="S37" s="9" t="str">
        <f>+'EVALUACION CON CONTROLES'!M42</f>
        <v>SI</v>
      </c>
      <c r="T37" s="9" t="str">
        <f>+'EVALUACION CON CONTROLES'!N42</f>
        <v>Coordinador y/o profesionales del Contratista y Apoyo a la Supervisión</v>
      </c>
      <c r="U37" s="9" t="str">
        <f>+'EVALUACION CON CONTROLES'!O42</f>
        <v>Inicio recorridos</v>
      </c>
      <c r="V37" s="9" t="str">
        <f>+'EVALUACION CON CONTROLES'!P42</f>
        <v>Finalización recorridos</v>
      </c>
      <c r="W37" s="9" t="str">
        <f>+'EVALUACION CON CONTROLES'!Q42</f>
        <v>Verificación territorial y reportes de seguridad</v>
      </c>
      <c r="X37" s="9" t="str">
        <f>+'EVALUACION CON CONTROLES'!R42</f>
        <v>Antes y durante recorridos</v>
      </c>
    </row>
    <row r="38" spans="2:24" ht="218" thickBot="1" x14ac:dyDescent="0.3">
      <c r="B38" s="82">
        <v>28</v>
      </c>
      <c r="C38" s="9" t="str">
        <f>+'EVALUACION CON CONTROLES'!C43:F43</f>
        <v>Pérdida o deficiencia en el levantamiento de información</v>
      </c>
      <c r="D38" s="83" t="str">
        <f>+'EVALUACION CON CONTROLES'!B43</f>
        <v>EJECUCIÓN</v>
      </c>
      <c r="E38" s="83" t="str">
        <f>VLOOKUP(C38,'IDENTIFICACION Y ANALISIS'!$B$19:$F$79,3,FALSE)</f>
        <v>Especifico</v>
      </c>
      <c r="F38" s="83" t="str">
        <f>VLOOKUP(C38,'IDENTIFICACION Y ANALISIS'!$B$19:$F$79,4,FALSE)</f>
        <v>Interno</v>
      </c>
      <c r="G38" s="9" t="str">
        <f>+EVALUACION!H44</f>
        <v>Puede ocurrir pérdida, inconsistencia o deficiencia en el registro y sistematización de la información recolectada durante grupos focales, entrevistas o recorridos territoriales.</v>
      </c>
      <c r="H38" s="9">
        <f>+EVALUACION!I44</f>
        <v>3</v>
      </c>
      <c r="I38" s="9">
        <f>+EVALUACION!J44</f>
        <v>3</v>
      </c>
      <c r="J38" s="9">
        <f>+EVALUACION!K44</f>
        <v>6</v>
      </c>
      <c r="K38" s="89" t="str">
        <f>+EVALUACION!L44</f>
        <v>ALTO</v>
      </c>
      <c r="L38" s="67" t="s">
        <v>221</v>
      </c>
      <c r="M38" s="84">
        <v>1</v>
      </c>
      <c r="N38" s="9" t="str">
        <f>+'EVALUACION CON CONTROLES'!G43</f>
        <v>(1) El profesional de seguimiento y monitoreo del contratista.
(2) Implementará formatos estandarizados y realizará revisión permanente de calidad de la información recolectada.
(3) El control se ejecutará durante toda la recolección de información.
(4) Como evidencia quedarán bases de datos, formatos diligenciados y reportes de calidad.</v>
      </c>
      <c r="O38" s="9">
        <f>+'EVALUACION CON CONTROLES'!I43</f>
        <v>3</v>
      </c>
      <c r="P38" s="9">
        <f>+'EVALUACION CON CONTROLES'!J43</f>
        <v>3</v>
      </c>
      <c r="Q38" s="9">
        <f>+'EVALUACION CON CONTROLES'!K43</f>
        <v>6</v>
      </c>
      <c r="R38" s="89" t="str">
        <f>+'EVALUACION CON CONTROLES'!L43</f>
        <v>ALTO</v>
      </c>
      <c r="S38" s="9" t="str">
        <f>+'EVALUACION CON CONTROLES'!M43</f>
        <v>SI</v>
      </c>
      <c r="T38" s="9" t="str">
        <f>+'EVALUACION CON CONTROLES'!N43</f>
        <v>Profesional de Seguimiento y Monitoreo del Contratista</v>
      </c>
      <c r="U38" s="9" t="str">
        <f>+'EVALUACION CON CONTROLES'!O43</f>
        <v>Inicio levantamiento</v>
      </c>
      <c r="V38" s="9" t="str">
        <f>+'EVALUACION CON CONTROLES'!P43</f>
        <v>Entrega productos finales</v>
      </c>
      <c r="W38" s="9" t="str">
        <f>+'EVALUACION CON CONTROLES'!Q43</f>
        <v>Validación técnica y respaldos digitales</v>
      </c>
      <c r="X38" s="9" t="str">
        <f>+'EVALUACION CON CONTROLES'!R43</f>
        <v>Permanente</v>
      </c>
    </row>
    <row r="39" spans="2:24" ht="218" thickBot="1" x14ac:dyDescent="0.3">
      <c r="B39" s="82">
        <v>29</v>
      </c>
      <c r="C39" s="9" t="str">
        <f>+'EVALUACION CON CONTROLES'!C44:F44</f>
        <v>Incumplimiento en productos y cronograma</v>
      </c>
      <c r="D39" s="83" t="str">
        <f>+'EVALUACION CON CONTROLES'!B44</f>
        <v>EJECUCIÓN</v>
      </c>
      <c r="E39" s="83" t="str">
        <f>VLOOKUP(C39,'IDENTIFICACION Y ANALISIS'!$B$19:$F$79,3,FALSE)</f>
        <v>Especifico</v>
      </c>
      <c r="F39" s="83" t="str">
        <f>VLOOKUP(C39,'IDENTIFICACION Y ANALISIS'!$B$19:$F$79,4,FALSE)</f>
        <v>Interno</v>
      </c>
      <c r="G39" s="9" t="str">
        <f>+EVALUACION!H45</f>
        <v>Puede presentarse retraso en la entrega de productos como cartografía social, cartilla, informes o soportes técnicos, afectando el cumplimiento del cronograma contractual.</v>
      </c>
      <c r="H39" s="9">
        <f>+EVALUACION!I45</f>
        <v>3</v>
      </c>
      <c r="I39" s="9">
        <f>+EVALUACION!J45</f>
        <v>4</v>
      </c>
      <c r="J39" s="9">
        <f>+EVALUACION!K45</f>
        <v>7</v>
      </c>
      <c r="K39" s="89" t="str">
        <f>+EVALUACION!L45</f>
        <v>ALTO</v>
      </c>
      <c r="L39" s="67" t="s">
        <v>221</v>
      </c>
      <c r="M39" s="84">
        <v>1</v>
      </c>
      <c r="N39" s="9" t="str">
        <f>+'EVALUACION CON CONTROLES'!G44</f>
        <v>(1) El supervisor del contrato y el apoyo a la supervisión.
(2) Harán seguimiento periódico al cumplimiento del cronograma y productos contractuales y solicitarán planes de mejora cuando sea necesario.
(3) El control se ejecutará durante toda la ejecución contractual.
(4) Como evidencia quedarán informes de seguimiento, requerimientos y planes de mejora.</v>
      </c>
      <c r="O39" s="9">
        <f>+'EVALUACION CON CONTROLES'!I44</f>
        <v>3</v>
      </c>
      <c r="P39" s="9">
        <f>+'EVALUACION CON CONTROLES'!J44</f>
        <v>4</v>
      </c>
      <c r="Q39" s="9">
        <f>+'EVALUACION CON CONTROLES'!K44</f>
        <v>7</v>
      </c>
      <c r="R39" s="89" t="str">
        <f>+'EVALUACION CON CONTROLES'!L44</f>
        <v>ALTO</v>
      </c>
      <c r="S39" s="9" t="str">
        <f>+'EVALUACION CON CONTROLES'!M44</f>
        <v>SI</v>
      </c>
      <c r="T39" s="9" t="str">
        <f>+'EVALUACION CON CONTROLES'!N44</f>
        <v>Supervisor del Contrato y Apoyo a la Supervisión</v>
      </c>
      <c r="U39" s="9" t="str">
        <f>+'EVALUACION CON CONTROLES'!O44</f>
        <v>Inicio ejecución</v>
      </c>
      <c r="V39" s="9" t="str">
        <f>+'EVALUACION CON CONTROLES'!P44</f>
        <v>Liquidación</v>
      </c>
      <c r="W39" s="9" t="str">
        <f>+'EVALUACION CON CONTROLES'!Q44</f>
        <v>Seguimiento a cronograma e informes</v>
      </c>
      <c r="X39" s="9" t="str">
        <f>+'EVALUACION CON CONTROLES'!R44</f>
        <v>Quincenal</v>
      </c>
    </row>
    <row r="40" spans="2:24" ht="232.5" thickBot="1" x14ac:dyDescent="0.3">
      <c r="B40" s="82">
        <v>30</v>
      </c>
      <c r="C40" s="9" t="str">
        <f>+'EVALUACION CON CONTROLES'!C45:F45</f>
        <v>Incumplimiento de lineamientos institucionales de comunicación</v>
      </c>
      <c r="D40" s="83" t="str">
        <f>+'EVALUACION CON CONTROLES'!B45</f>
        <v>EJECUCIÓN</v>
      </c>
      <c r="E40" s="83" t="str">
        <f>VLOOKUP(C40,'IDENTIFICACION Y ANALISIS'!$B$19:$F$79,3,FALSE)</f>
        <v>Especifico</v>
      </c>
      <c r="F40" s="83" t="str">
        <f>VLOOKUP(C40,'IDENTIFICACION Y ANALISIS'!$B$19:$F$79,4,FALSE)</f>
        <v>Interno</v>
      </c>
      <c r="G40" s="9" t="str">
        <f>+EVALUACION!H46</f>
        <v>Puede ocurrir que las piezas comunicativas, cartilla o productos gráficos no cumplan los lineamientos de imagen institucional exigidos por la Alcaldía Local de Puente Aranda.</v>
      </c>
      <c r="H40" s="9">
        <f>+EVALUACION!I46</f>
        <v>2</v>
      </c>
      <c r="I40" s="9">
        <f>+EVALUACION!J46</f>
        <v>2</v>
      </c>
      <c r="J40" s="9">
        <f>+EVALUACION!K46</f>
        <v>4</v>
      </c>
      <c r="K40" s="89" t="str">
        <f>+EVALUACION!L46</f>
        <v>BAJO</v>
      </c>
      <c r="L40" s="67" t="s">
        <v>221</v>
      </c>
      <c r="M40" s="84">
        <v>1</v>
      </c>
      <c r="N40" s="9" t="str">
        <f>+'EVALUACION CON CONTROLES'!G45</f>
        <v>(1) El profesional de comunicaciones del contratista y el enlace de comunicaciones de la Alcaldía Local.
(2) Verificarán y aprobarán previamente las piezas comunicativas antes de su divulgación.
(3) El control se ejecutará antes de la publicación de cada pieza comunicativa.
(4) Como evidencia quedarán aprobaciones, correos electrónicos y piezas finales aprobadas.</v>
      </c>
      <c r="O40" s="9">
        <f>+'EVALUACION CON CONTROLES'!I45</f>
        <v>2</v>
      </c>
      <c r="P40" s="9">
        <f>+'EVALUACION CON CONTROLES'!J45</f>
        <v>2</v>
      </c>
      <c r="Q40" s="9">
        <f>+'EVALUACION CON CONTROLES'!K45</f>
        <v>4</v>
      </c>
      <c r="R40" s="89" t="str">
        <f>+'EVALUACION CON CONTROLES'!L45</f>
        <v>BAJO</v>
      </c>
      <c r="S40" s="9" t="str">
        <f>+'EVALUACION CON CONTROLES'!M45</f>
        <v>NO</v>
      </c>
      <c r="T40" s="9" t="str">
        <f>+'EVALUACION CON CONTROLES'!N45</f>
        <v>Profesional de Comunicaciones del Contratista y Enlace de Comunicaciones de la Alcaldía Local</v>
      </c>
      <c r="U40" s="9" t="str">
        <f>+'EVALUACION CON CONTROLES'!O45</f>
        <v>Diseño piezas</v>
      </c>
      <c r="V40" s="9" t="str">
        <f>+'EVALUACION CON CONTROLES'!P45</f>
        <v>Aprobación piezas</v>
      </c>
      <c r="W40" s="9" t="str">
        <f>+'EVALUACION CON CONTROLES'!Q45</f>
        <v>Validación institucional previa</v>
      </c>
      <c r="X40" s="9" t="str">
        <f>+'EVALUACION CON CONTROLES'!R45</f>
        <v>Antes publicación</v>
      </c>
    </row>
    <row r="41" spans="2:24" ht="218" thickBot="1" x14ac:dyDescent="0.3">
      <c r="B41" s="82">
        <v>31</v>
      </c>
      <c r="C41" s="9" t="str">
        <f>+'EVALUACION CON CONTROLES'!C46:F46</f>
        <v>Manejo inadecuado de residuos</v>
      </c>
      <c r="D41" s="83" t="str">
        <f>+'EVALUACION CON CONTROLES'!B46</f>
        <v>EJECUCIÓN</v>
      </c>
      <c r="E41" s="83" t="str">
        <f>VLOOKUP(C41,'IDENTIFICACION Y ANALISIS'!$B$19:$F$79,3,FALSE)</f>
        <v>General</v>
      </c>
      <c r="F41" s="83" t="str">
        <f>VLOOKUP(C41,'IDENTIFICACION Y ANALISIS'!$B$19:$F$79,4,FALSE)</f>
        <v>Interno</v>
      </c>
      <c r="G41" s="9" t="str">
        <f>+EVALUACION!H47</f>
        <v>Puede presentarse manejo inadecuado de residuos sólidos y materiales utilizados durante las actividades del proyecto, incumpliendo lineamientos ambientales y de contratación sostenible.</v>
      </c>
      <c r="H41" s="9">
        <f>+EVALUACION!I47</f>
        <v>2</v>
      </c>
      <c r="I41" s="9">
        <f>+EVALUACION!J47</f>
        <v>2</v>
      </c>
      <c r="J41" s="9">
        <f>+EVALUACION!K47</f>
        <v>4</v>
      </c>
      <c r="K41" s="89" t="str">
        <f>+EVALUACION!L47</f>
        <v>BAJO</v>
      </c>
      <c r="L41" s="67" t="s">
        <v>221</v>
      </c>
      <c r="M41" s="84">
        <v>1</v>
      </c>
      <c r="N41" s="9" t="str">
        <f>+'EVALUACION CON CONTROLES'!G46</f>
        <v>(1) El coordinador logístico del contratista.
(2) Implementará acciones para la separación, recolección y disposición adecuada de residuos generados durante las actividades.
(3) El control se ejecutará durante cada actividad desarrollada.
(4) Como evidencia quedarán registros fotográficos, listas de chequeo e informes de actividad.</v>
      </c>
      <c r="O41" s="9">
        <f>+'EVALUACION CON CONTROLES'!I46</f>
        <v>2</v>
      </c>
      <c r="P41" s="9">
        <f>+'EVALUACION CON CONTROLES'!J46</f>
        <v>2</v>
      </c>
      <c r="Q41" s="9">
        <f>+'EVALUACION CON CONTROLES'!K46</f>
        <v>4</v>
      </c>
      <c r="R41" s="89" t="str">
        <f>+'EVALUACION CON CONTROLES'!L46</f>
        <v>BAJO</v>
      </c>
      <c r="S41" s="9" t="str">
        <f>+'EVALUACION CON CONTROLES'!M46</f>
        <v>NO</v>
      </c>
      <c r="T41" s="9" t="str">
        <f>+'EVALUACION CON CONTROLES'!N46</f>
        <v>Coordinador y/o profesionales del Contratista</v>
      </c>
      <c r="U41" s="9" t="str">
        <f>+'EVALUACION CON CONTROLES'!O46</f>
        <v>Inicio actividades</v>
      </c>
      <c r="V41" s="9" t="str">
        <f>+'EVALUACION CON CONTROLES'!P46</f>
        <v>Finalización actividades</v>
      </c>
      <c r="W41" s="9" t="str">
        <f>+'EVALUACION CON CONTROLES'!Q46</f>
        <v>Verificación en campo</v>
      </c>
      <c r="X41" s="9" t="str">
        <f>+'EVALUACION CON CONTROLES'!R46</f>
        <v>Durante actividades</v>
      </c>
    </row>
    <row r="42" spans="2:24" ht="218" thickBot="1" x14ac:dyDescent="0.3">
      <c r="B42" s="82">
        <v>32</v>
      </c>
      <c r="C42" s="9" t="str">
        <f>+'EVALUACION CON CONTROLES'!C47:F47</f>
        <v>Pérdida de información digital</v>
      </c>
      <c r="D42" s="83" t="str">
        <f>+'EVALUACION CON CONTROLES'!B47</f>
        <v>EJECUCIÓN</v>
      </c>
      <c r="E42" s="83" t="str">
        <f>VLOOKUP(C42,'IDENTIFICACION Y ANALISIS'!$B$19:$F$79,3,FALSE)</f>
        <v>General</v>
      </c>
      <c r="F42" s="83" t="str">
        <f>VLOOKUP(C42,'IDENTIFICACION Y ANALISIS'!$B$19:$F$79,4,FALSE)</f>
        <v>Interno</v>
      </c>
      <c r="G42" s="9" t="str">
        <f>+EVALUACION!H48</f>
        <v>Puede ocurrir pérdida de información digital, fallas tecnológicas o daños en equipos utilizados para el almacenamiento y sistematización de la información del proyecto.</v>
      </c>
      <c r="H42" s="9">
        <f>+EVALUACION!I48</f>
        <v>3</v>
      </c>
      <c r="I42" s="9">
        <f>+EVALUACION!J48</f>
        <v>3</v>
      </c>
      <c r="J42" s="9">
        <f>+EVALUACION!K48</f>
        <v>6</v>
      </c>
      <c r="K42" s="89" t="str">
        <f>+EVALUACION!L48</f>
        <v>ALTO</v>
      </c>
      <c r="L42" s="67" t="s">
        <v>221</v>
      </c>
      <c r="M42" s="84">
        <v>1</v>
      </c>
      <c r="N42" s="9" t="str">
        <f>+'EVALUACION CON CONTROLES'!G47</f>
        <v>(1) El profesional de sistemas o gestión documental del contratista.
(2) Realizará copias de seguridad periódicas de la información y productos generados durante el proyecto.
(3) El control se ejecutará semanalmente durante la ejecución contractual.
(4) Como evidencia quedarán registros de respaldo, bases de datos y repositorios digitales.</v>
      </c>
      <c r="O42" s="9">
        <f>+'EVALUACION CON CONTROLES'!I47</f>
        <v>3</v>
      </c>
      <c r="P42" s="9">
        <f>+'EVALUACION CON CONTROLES'!J47</f>
        <v>3</v>
      </c>
      <c r="Q42" s="9">
        <f>+'EVALUACION CON CONTROLES'!K47</f>
        <v>6</v>
      </c>
      <c r="R42" s="89" t="str">
        <f>+'EVALUACION CON CONTROLES'!L47</f>
        <v>ALTO</v>
      </c>
      <c r="S42" s="9" t="str">
        <f>+'EVALUACION CON CONTROLES'!M47</f>
        <v>SI</v>
      </c>
      <c r="T42" s="9" t="str">
        <f>+'EVALUACION CON CONTROLES'!N47</f>
        <v>Coordinador y/o profesionales del Contratista</v>
      </c>
      <c r="U42" s="9" t="str">
        <f>+'EVALUACION CON CONTROLES'!O47</f>
        <v>Inicio ejecución</v>
      </c>
      <c r="V42" s="9" t="str">
        <f>+'EVALUACION CON CONTROLES'!P47</f>
        <v>Liquidación</v>
      </c>
      <c r="W42" s="9" t="str">
        <f>+'EVALUACION CON CONTROLES'!Q47</f>
        <v>Verificación de copias de seguridad</v>
      </c>
      <c r="X42" s="9" t="str">
        <f>+'EVALUACION CON CONTROLES'!R47</f>
        <v>Semanal</v>
      </c>
    </row>
    <row r="43" spans="2:24" ht="203.5" thickBot="1" x14ac:dyDescent="0.3">
      <c r="B43" s="82">
        <v>33</v>
      </c>
      <c r="C43" s="9" t="str">
        <f>+'EVALUACION CON CONTROLES'!C48:F48</f>
        <v>Afectación por condiciones climáticas</v>
      </c>
      <c r="D43" s="83" t="str">
        <f>+'EVALUACION CON CONTROLES'!B48</f>
        <v>EJECUCIÓN</v>
      </c>
      <c r="E43" s="83" t="str">
        <f>VLOOKUP(C43,'IDENTIFICACION Y ANALISIS'!$B$19:$F$79,3,FALSE)</f>
        <v>General</v>
      </c>
      <c r="F43" s="83" t="str">
        <f>VLOOKUP(C43,'IDENTIFICACION Y ANALISIS'!$B$19:$F$79,4,FALSE)</f>
        <v>Externo</v>
      </c>
      <c r="G43" s="9" t="str">
        <f>+EVALUACION!H49</f>
        <v>Pueden presentarse afectaciones en el desarrollo de recorridos territoriales y actividades en espacio público debido a lluvias, condiciones climáticas adversas o restricciones ambientales</v>
      </c>
      <c r="H43" s="9">
        <f>+EVALUACION!I49</f>
        <v>3</v>
      </c>
      <c r="I43" s="9">
        <f>+EVALUACION!J49</f>
        <v>2</v>
      </c>
      <c r="J43" s="9">
        <f>+EVALUACION!K49</f>
        <v>5</v>
      </c>
      <c r="K43" s="89" t="str">
        <f>+EVALUACION!L49</f>
        <v>MEDIO</v>
      </c>
      <c r="L43" s="67" t="s">
        <v>219</v>
      </c>
      <c r="M43" s="84" t="s">
        <v>220</v>
      </c>
      <c r="N43" s="9" t="str">
        <f>+'EVALUACION CON CONTROLES'!G48</f>
        <v>(1) El coordinador operativo del contrato.
(2) Verificará las condiciones meteorológicas y definirá medidas de contingencia o reprogramación cuando sea necesario.
(3) El control se ejecutará antes de cada actividad en espacio público.
(4) Como evidencia quedarán reportes climáticos, cronogramas ajustados y comunicaciones emitidas.</v>
      </c>
      <c r="O43" s="9">
        <f>+'EVALUACION CON CONTROLES'!I48</f>
        <v>3</v>
      </c>
      <c r="P43" s="9">
        <f>+'EVALUACION CON CONTROLES'!J48</f>
        <v>2</v>
      </c>
      <c r="Q43" s="9">
        <f>+'EVALUACION CON CONTROLES'!K48</f>
        <v>5</v>
      </c>
      <c r="R43" s="89" t="str">
        <f>+'EVALUACION CON CONTROLES'!L48</f>
        <v>MEDIO</v>
      </c>
      <c r="S43" s="9" t="str">
        <f>+'EVALUACION CON CONTROLES'!M48</f>
        <v>NO</v>
      </c>
      <c r="T43" s="9" t="str">
        <f>+'EVALUACION CON CONTROLES'!N48</f>
        <v>Coordinador y/o profesionales del Contratista</v>
      </c>
      <c r="U43" s="9" t="str">
        <f>+'EVALUACION CON CONTROLES'!O48</f>
        <v>Programación actividades</v>
      </c>
      <c r="V43" s="9" t="str">
        <f>+'EVALUACION CON CONTROLES'!P48</f>
        <v>Finalización proyecto</v>
      </c>
      <c r="W43" s="9" t="str">
        <f>+'EVALUACION CON CONTROLES'!Q48</f>
        <v>Seguimiento climático y ajustes operativos</v>
      </c>
      <c r="X43" s="9" t="str">
        <f>+'EVALUACION CON CONTROLES'!R48</f>
        <v>Antes de actividades</v>
      </c>
    </row>
    <row r="44" spans="2:24" ht="232.5" thickBot="1" x14ac:dyDescent="0.3">
      <c r="B44" s="82">
        <v>34</v>
      </c>
      <c r="C44" s="9" t="str">
        <f>+'EVALUACION CON CONTROLES'!C49:F49</f>
        <v xml:space="preserve">Afectación por cronograma de actividades y/o dinamicas futboleras </v>
      </c>
      <c r="D44" s="83" t="str">
        <f>+'EVALUACION CON CONTROLES'!B49</f>
        <v>EJECUCIÓN</v>
      </c>
      <c r="E44" s="83" t="str">
        <f>VLOOKUP(C44,'IDENTIFICACION Y ANALISIS'!$B$19:$F$79,3,FALSE)</f>
        <v>Especifico</v>
      </c>
      <c r="F44" s="83" t="str">
        <f>VLOOKUP(C44,'IDENTIFICACION Y ANALISIS'!$B$19:$F$79,4,FALSE)</f>
        <v>Externo</v>
      </c>
      <c r="G44" s="9" t="str">
        <f>+EVALUACION!H50</f>
        <v>Puede presentarse afectación en la programación y ejecución de las actividades del proyecto debido a cambios en calendarios futbolísticos, partidos de alta afluencia, eventos asociados a las barras futboleras, movilizaciones, celebraciones deportivas o situaciones derivadas de dinámicas propias del fútbol y del barrismo, que limiten la participación de los asistentes o generen dificultades para el desarrollo de las actividades territoriales.</v>
      </c>
      <c r="H44" s="9">
        <f>+EVALUACION!I50</f>
        <v>2</v>
      </c>
      <c r="I44" s="9">
        <f>+EVALUACION!J50</f>
        <v>3</v>
      </c>
      <c r="J44" s="9">
        <f>+EVALUACION!K50</f>
        <v>5</v>
      </c>
      <c r="K44" s="89" t="str">
        <f>+EVALUACION!L50</f>
        <v>MEDIO</v>
      </c>
      <c r="L44" s="67" t="s">
        <v>219</v>
      </c>
      <c r="M44" s="84" t="s">
        <v>220</v>
      </c>
      <c r="N44" s="9" t="str">
        <f>+'EVALUACION CON CONTROLES'!G49</f>
        <v>(1) El coordinador territorial del contrato y el apoyo a la supervisión.
(2) Harán seguimiento permanente a calendarios futbolísticos y dinámicas territoriales para realizar ajustes operativos cuando se requiera.
(3) El control se ejecutará durante toda la ejecución contractual.
(4) Como evidencia quedarán cronogramas ajustados, actas y comunicaciones de coordinación.</v>
      </c>
      <c r="O44" s="9">
        <f>+'EVALUACION CON CONTROLES'!I49</f>
        <v>2</v>
      </c>
      <c r="P44" s="9">
        <f>+'EVALUACION CON CONTROLES'!J49</f>
        <v>3</v>
      </c>
      <c r="Q44" s="9">
        <f>+'EVALUACION CON CONTROLES'!K49</f>
        <v>5</v>
      </c>
      <c r="R44" s="89" t="str">
        <f>+'EVALUACION CON CONTROLES'!L49</f>
        <v>MEDIO</v>
      </c>
      <c r="S44" s="9" t="str">
        <f>+'EVALUACION CON CONTROLES'!M49</f>
        <v>SI</v>
      </c>
      <c r="T44" s="9" t="str">
        <f>+'EVALUACION CON CONTROLES'!N49</f>
        <v>Coordinador y/o profesionales del Contratista</v>
      </c>
      <c r="U44" s="9" t="str">
        <f>+'EVALUACION CON CONTROLES'!O49</f>
        <v>Planeación operativa</v>
      </c>
      <c r="V44" s="9" t="str">
        <f>+'EVALUACION CON CONTROLES'!P49</f>
        <v>Finalización proyecto</v>
      </c>
      <c r="W44" s="9" t="str">
        <f>+'EVALUACION CON CONTROLES'!Q49</f>
        <v>Revisión de cronogramas, mesas de articulación y seguimiento territorial</v>
      </c>
      <c r="X44" s="9" t="str">
        <f>+'EVALUACION CON CONTROLES'!R49</f>
        <v>Semanal</v>
      </c>
    </row>
    <row r="45" spans="2:24" ht="218" thickBot="1" x14ac:dyDescent="0.3">
      <c r="B45" s="82">
        <v>35</v>
      </c>
      <c r="C45" s="9" t="str">
        <f>+'EVALUACION CON CONTROLES'!C50:F50</f>
        <v>Retrasos en permisos para uso de espacios públicos</v>
      </c>
      <c r="D45" s="83" t="str">
        <f>+'EVALUACION CON CONTROLES'!B50</f>
        <v>EJECUCIÓN</v>
      </c>
      <c r="E45" s="83" t="str">
        <f>VLOOKUP(C45,'IDENTIFICACION Y ANALISIS'!$B$19:$F$79,3,FALSE)</f>
        <v>General</v>
      </c>
      <c r="F45" s="83" t="str">
        <f>VLOOKUP(C45,'IDENTIFICACION Y ANALISIS'!$B$19:$F$79,4,FALSE)</f>
        <v>Externo</v>
      </c>
      <c r="G45" s="9" t="str">
        <f>+EVALUACION!H51</f>
        <v>Puede impedir el desarrollo oportuno de actividades y afectar el cronograma contractual.</v>
      </c>
      <c r="H45" s="9">
        <f>+EVALUACION!I51</f>
        <v>3</v>
      </c>
      <c r="I45" s="9">
        <f>+EVALUACION!J51</f>
        <v>3</v>
      </c>
      <c r="J45" s="9">
        <f>+EVALUACION!K51</f>
        <v>6</v>
      </c>
      <c r="K45" s="89" t="str">
        <f>+EVALUACION!L51</f>
        <v>ALTO</v>
      </c>
      <c r="L45" s="67" t="s">
        <v>221</v>
      </c>
      <c r="M45" s="84">
        <v>1</v>
      </c>
      <c r="N45" s="9" t="str">
        <f>+'EVALUACION CON CONTROLES'!G50</f>
        <v>(1) El coordinador operativo del contratista.
(2) Gestionará oportunamente las solicitudes de permisos y autorizaciones requeridas para el desarrollo de las actividades.
(3) El control se ejecutará antes de cada actividad programada.
(4) Como evidencia quedarán solicitudes radicadas, permisos obtenidos y comunicaciones oficiales.</v>
      </c>
      <c r="O45" s="9">
        <f>+'EVALUACION CON CONTROLES'!I50</f>
        <v>3</v>
      </c>
      <c r="P45" s="9">
        <f>+'EVALUACION CON CONTROLES'!J50</f>
        <v>3</v>
      </c>
      <c r="Q45" s="9">
        <f>+'EVALUACION CON CONTROLES'!K50</f>
        <v>6</v>
      </c>
      <c r="R45" s="89" t="str">
        <f>+'EVALUACION CON CONTROLES'!L50</f>
        <v>ALTO</v>
      </c>
      <c r="S45" s="9" t="str">
        <f>+'EVALUACION CON CONTROLES'!M50</f>
        <v>SI</v>
      </c>
      <c r="T45" s="9" t="str">
        <f>+'EVALUACION CON CONTROLES'!N50</f>
        <v>Coordinador y/o profesionales del Contratista</v>
      </c>
      <c r="U45" s="9" t="str">
        <f>+'EVALUACION CON CONTROLES'!O50</f>
        <v>Planeación operativa</v>
      </c>
      <c r="V45" s="9" t="str">
        <f>+'EVALUACION CON CONTROLES'!P50</f>
        <v>Inicio actividades</v>
      </c>
      <c r="W45" s="9" t="str">
        <f>+'EVALUACION CON CONTROLES'!Q50</f>
        <v>Seguimiento a radicados y aprobaciones</v>
      </c>
      <c r="X45" s="9" t="str">
        <f>+'EVALUACION CON CONTROLES'!R50</f>
        <v>Semanal</v>
      </c>
    </row>
    <row r="46" spans="2:24" ht="203.5" thickBot="1" x14ac:dyDescent="0.3">
      <c r="B46" s="82">
        <v>36</v>
      </c>
      <c r="C46" s="9" t="str">
        <f>+'EVALUACION CON CONTROLES'!C51:F51</f>
        <v>Fallas en articulación con actores institucionales y comunitarios</v>
      </c>
      <c r="D46" s="83" t="str">
        <f>+'EVALUACION CON CONTROLES'!B51</f>
        <v>EJECUCIÓN</v>
      </c>
      <c r="E46" s="83" t="str">
        <f>VLOOKUP(C46,'IDENTIFICACION Y ANALISIS'!$B$19:$F$79,3,FALSE)</f>
        <v>Especifico</v>
      </c>
      <c r="F46" s="83" t="str">
        <f>VLOOKUP(C46,'IDENTIFICACION Y ANALISIS'!$B$19:$F$79,4,FALSE)</f>
        <v>Interno</v>
      </c>
      <c r="G46" s="9" t="str">
        <f>+EVALUACION!H52</f>
        <v>Puede limitar el alcance territorial del proyecto y generar dificultades en la coordinación de actividades y toma de decisiones.</v>
      </c>
      <c r="H46" s="9">
        <f>+EVALUACION!I52</f>
        <v>3</v>
      </c>
      <c r="I46" s="9">
        <f>+EVALUACION!J52</f>
        <v>4</v>
      </c>
      <c r="J46" s="9">
        <f>+EVALUACION!K52</f>
        <v>7</v>
      </c>
      <c r="K46" s="89" t="str">
        <f>+EVALUACION!L52</f>
        <v>ALTO</v>
      </c>
      <c r="L46" s="67" t="s">
        <v>219</v>
      </c>
      <c r="M46" s="83" t="s">
        <v>220</v>
      </c>
      <c r="N46" s="9" t="str">
        <f>+'EVALUACION CON CONTROLES'!G51</f>
        <v>(1) El coordinador territorial del contrato.
(2) Convocará y desarrollará reuniones periódicas de coordinación y seguimiento con actores institucionales y comunitarios.
(3) El control se ejecutará mensualmente durante la ejecución contractual.
(4) Como evidencia quedarán actas de reunión, listas de asistencia y compromisos suscritos.</v>
      </c>
      <c r="O46" s="9">
        <f>+'EVALUACION CON CONTROLES'!I51</f>
        <v>3</v>
      </c>
      <c r="P46" s="9">
        <f>+'EVALUACION CON CONTROLES'!J51</f>
        <v>4</v>
      </c>
      <c r="Q46" s="9">
        <f>+'EVALUACION CON CONTROLES'!K51</f>
        <v>7</v>
      </c>
      <c r="R46" s="89" t="str">
        <f>+'EVALUACION CON CONTROLES'!L51</f>
        <v>ALTO</v>
      </c>
      <c r="S46" s="9" t="str">
        <f>+'EVALUACION CON CONTROLES'!M51</f>
        <v>NO</v>
      </c>
      <c r="T46" s="9" t="str">
        <f>+'EVALUACION CON CONTROLES'!N51</f>
        <v>Coordinador y/o profesionales del Contratista y Apoyo a la Supervisión</v>
      </c>
      <c r="U46" s="9" t="str">
        <f>+'EVALUACION CON CONTROLES'!O51</f>
        <v>Inicio ejecución</v>
      </c>
      <c r="V46" s="9" t="str">
        <f>+'EVALUACION CON CONTROLES'!P51</f>
        <v>Finalización proyecto</v>
      </c>
      <c r="W46" s="9" t="str">
        <f>+'EVALUACION CON CONTROLES'!Q51</f>
        <v>Actas y seguimiento de compromisos</v>
      </c>
      <c r="X46" s="9" t="str">
        <f>+'EVALUACION CON CONTROLES'!R51</f>
        <v>Quincenal</v>
      </c>
    </row>
    <row r="47" spans="2:24" ht="232.5" thickBot="1" x14ac:dyDescent="0.3">
      <c r="B47" s="82">
        <v>37</v>
      </c>
      <c r="C47" s="9" t="str">
        <f>+'EVALUACION CON CONTROLES'!C52:F52</f>
        <v>Afectación reputacional o mediática del proceso</v>
      </c>
      <c r="D47" s="83" t="str">
        <f>+'EVALUACION CON CONTROLES'!B52</f>
        <v>EJECUCIÓN</v>
      </c>
      <c r="E47" s="83" t="str">
        <f>VLOOKUP(C47,'IDENTIFICACION Y ANALISIS'!$B$19:$F$79,3,FALSE)</f>
        <v>General</v>
      </c>
      <c r="F47" s="83" t="str">
        <f>VLOOKUP(C47,'IDENTIFICACION Y ANALISIS'!$B$19:$F$79,4,FALSE)</f>
        <v>Externo</v>
      </c>
      <c r="G47" s="9" t="str">
        <f>+EVALUACION!H53</f>
        <v>Puede generar percepción negativa del proyecto, afectación institucional y disminución de confianza comunitaria.</v>
      </c>
      <c r="H47" s="9">
        <f>+EVALUACION!I53</f>
        <v>2</v>
      </c>
      <c r="I47" s="9">
        <f>+EVALUACION!J53</f>
        <v>4</v>
      </c>
      <c r="J47" s="9">
        <f>+EVALUACION!K53</f>
        <v>6</v>
      </c>
      <c r="K47" s="89" t="str">
        <f>+EVALUACION!L53</f>
        <v>ALTO</v>
      </c>
      <c r="L47" s="67" t="s">
        <v>219</v>
      </c>
      <c r="M47" s="83" t="s">
        <v>220</v>
      </c>
      <c r="N47" s="9" t="str">
        <f>+'EVALUACION CON CONTROLES'!G52</f>
        <v>(1) El coordinador del contrato y el profesional de comunicaciones del contratista.
(2) Harán seguimiento a la información divulgada y gestionarán oportunamente las comunicaciones institucionales del proyecto.
(3) El control se ejecutará durante toda la ejecución contractual.
(4) Como evidencia quedarán comunicados emitidos, correos electrónicos y reportes de seguimiento.</v>
      </c>
      <c r="O47" s="9">
        <f>+'EVALUACION CON CONTROLES'!I52</f>
        <v>2</v>
      </c>
      <c r="P47" s="9">
        <f>+'EVALUACION CON CONTROLES'!J52</f>
        <v>4</v>
      </c>
      <c r="Q47" s="9">
        <f>+'EVALUACION CON CONTROLES'!K52</f>
        <v>6</v>
      </c>
      <c r="R47" s="89" t="str">
        <f>+'EVALUACION CON CONTROLES'!L52</f>
        <v>ALTO</v>
      </c>
      <c r="S47" s="9" t="str">
        <f>+'EVALUACION CON CONTROLES'!M52</f>
        <v>NO</v>
      </c>
      <c r="T47" s="9" t="str">
        <f>+'EVALUACION CON CONTROLES'!N52</f>
        <v>Coordinador y/o profesionales del Contratista y Apoyo a la Supervisión</v>
      </c>
      <c r="U47" s="9" t="str">
        <f>+'EVALUACION CON CONTROLES'!O52</f>
        <v>Inicio ejecución</v>
      </c>
      <c r="V47" s="9" t="str">
        <f>+'EVALUACION CON CONTROLES'!P52</f>
        <v>Liquidación</v>
      </c>
      <c r="W47" s="9" t="str">
        <f>+'EVALUACION CON CONTROLES'!Q52</f>
        <v>Seguimiento institucional y comunicaciones</v>
      </c>
      <c r="X47" s="9" t="str">
        <f>+'EVALUACION CON CONTROLES'!R52</f>
        <v>Permanente</v>
      </c>
    </row>
    <row r="48" spans="2:24" ht="203.5" thickBot="1" x14ac:dyDescent="0.3">
      <c r="B48" s="82">
        <v>38</v>
      </c>
      <c r="C48" s="9" t="str">
        <f>+'EVALUACION CON CONTROLES'!C53:F53</f>
        <v>Incumplimiento de protocolos de seguridad en eventos de cierre</v>
      </c>
      <c r="D48" s="83" t="str">
        <f>+'EVALUACION CON CONTROLES'!B53</f>
        <v>EJECUCIÓN</v>
      </c>
      <c r="E48" s="83" t="str">
        <f>VLOOKUP(C48,'IDENTIFICACION Y ANALISIS'!$B$19:$F$79,3,FALSE)</f>
        <v>Especifico</v>
      </c>
      <c r="F48" s="83" t="str">
        <f>VLOOKUP(C48,'IDENTIFICACION Y ANALISIS'!$B$19:$F$79,4,FALSE)</f>
        <v>Interno</v>
      </c>
      <c r="G48" s="9" t="str">
        <f>+EVALUACION!H54</f>
        <v>Puede generar riesgos para los asistentes, afectaciones de convivencia y posibles suspensiones de la actividad.</v>
      </c>
      <c r="H48" s="9">
        <f>+EVALUACION!I54</f>
        <v>3</v>
      </c>
      <c r="I48" s="9">
        <f>+EVALUACION!J54</f>
        <v>4</v>
      </c>
      <c r="J48" s="9">
        <f>+EVALUACION!K54</f>
        <v>7</v>
      </c>
      <c r="K48" s="89" t="str">
        <f>+EVALUACION!L54</f>
        <v>ALTO</v>
      </c>
      <c r="L48" s="67" t="s">
        <v>221</v>
      </c>
      <c r="M48" s="84">
        <v>1</v>
      </c>
      <c r="N48" s="9" t="str">
        <f>+'EVALUACION CON CONTROLES'!G53</f>
        <v>(1) El coordinador logístico del contratista.
(2) Verificará previamente el cumplimiento de los protocolos de seguridad, atención de emergencias y primeros auxilios.
(3) El control se ejecutará antes y durante el evento de cierre.
(4) Como evidencia quedarán listas de chequeo, planes de contingencia y registros fotográficos.</v>
      </c>
      <c r="O48" s="9">
        <f>+'EVALUACION CON CONTROLES'!I53</f>
        <v>3</v>
      </c>
      <c r="P48" s="9">
        <f>+'EVALUACION CON CONTROLES'!J53</f>
        <v>4</v>
      </c>
      <c r="Q48" s="9">
        <f>+'EVALUACION CON CONTROLES'!K53</f>
        <v>7</v>
      </c>
      <c r="R48" s="89" t="str">
        <f>+'EVALUACION CON CONTROLES'!L53</f>
        <v>ALTO</v>
      </c>
      <c r="S48" s="9" t="str">
        <f>+'EVALUACION CON CONTROLES'!M53</f>
        <v>SI</v>
      </c>
      <c r="T48" s="9" t="str">
        <f>+'EVALUACION CON CONTROLES'!N53</f>
        <v xml:space="preserve">Coordinador y/o profesionales del Contratista </v>
      </c>
      <c r="U48" s="9" t="str">
        <f>+'EVALUACION CON CONTROLES'!O53</f>
        <v>Planeación evento</v>
      </c>
      <c r="V48" s="9" t="str">
        <f>+'EVALUACION CON CONTROLES'!P53</f>
        <v>Finalización evento</v>
      </c>
      <c r="W48" s="9" t="str">
        <f>+'EVALUACION CON CONTROLES'!Q53</f>
        <v>Verificación logística y protocolos</v>
      </c>
      <c r="X48" s="9" t="str">
        <f>+'EVALUACION CON CONTROLES'!R53</f>
        <v>Antes y durante evento</v>
      </c>
    </row>
    <row r="49" spans="2:24" ht="203.5" thickBot="1" x14ac:dyDescent="0.3">
      <c r="B49" s="82">
        <v>39</v>
      </c>
      <c r="C49" s="9" t="str">
        <f>+'EVALUACION CON CONTROLES'!C54:F54</f>
        <v>Variación en costos de impresión, logística o materiales</v>
      </c>
      <c r="D49" s="83" t="str">
        <f>+'EVALUACION CON CONTROLES'!B54</f>
        <v>EJECUCIÓN</v>
      </c>
      <c r="E49" s="83" t="str">
        <f>VLOOKUP(C49,'IDENTIFICACION Y ANALISIS'!$B$19:$F$79,3,FALSE)</f>
        <v>General</v>
      </c>
      <c r="F49" s="83" t="str">
        <f>VLOOKUP(C49,'IDENTIFICACION Y ANALISIS'!$B$19:$F$79,4,FALSE)</f>
        <v>Externo</v>
      </c>
      <c r="G49" s="9" t="str">
        <f>+EVALUACION!H55</f>
        <v>Incremento de los costos previstos por el contratista para la adquisición de materiales, servicios de impresión y/o componentes logísticos necesarios para el cumplimiento de las obligaciones contractuales.</v>
      </c>
      <c r="H49" s="9">
        <f>+EVALUACION!I55</f>
        <v>3</v>
      </c>
      <c r="I49" s="9">
        <f>+EVALUACION!J55</f>
        <v>3</v>
      </c>
      <c r="J49" s="9">
        <f>+EVALUACION!K55</f>
        <v>6</v>
      </c>
      <c r="K49" s="89" t="str">
        <f>+EVALUACION!L55</f>
        <v>ALTO</v>
      </c>
      <c r="L49" s="67" t="s">
        <v>221</v>
      </c>
      <c r="M49" s="84">
        <v>1</v>
      </c>
      <c r="N49" s="9" t="str">
        <f>+'EVALUACION CON CONTROLES'!G54</f>
        <v>El contratista deberá realizar una adecuada estructuración de costos, efectuar seguimiento a las condiciones del mercado, gestionar oportunamente sus proveedores y adoptar medidas de planeación y contingencia frente a variaciones ordinarias y previsibles de los costos de los bienes y servicios requeridos para la ejecución contractual.</v>
      </c>
      <c r="O49" s="9">
        <f>+'EVALUACION CON CONTROLES'!I54</f>
        <v>3</v>
      </c>
      <c r="P49" s="9">
        <f>+'EVALUACION CON CONTROLES'!J54</f>
        <v>3</v>
      </c>
      <c r="Q49" s="9">
        <f>+'EVALUACION CON CONTROLES'!K54</f>
        <v>6</v>
      </c>
      <c r="R49" s="89" t="str">
        <f>+'EVALUACION CON CONTROLES'!L54</f>
        <v>ALTO</v>
      </c>
      <c r="S49" s="9" t="str">
        <f>+'EVALUACION CON CONTROLES'!M54</f>
        <v>SI</v>
      </c>
      <c r="T49" s="9" t="str">
        <f>+'EVALUACION CON CONTROLES'!N54</f>
        <v xml:space="preserve">Coordinador y/o profesionales del Contratista </v>
      </c>
      <c r="U49" s="9" t="str">
        <f>+'EVALUACION CON CONTROLES'!O54</f>
        <v>Desde la presentación de la oferta y durante la planeación de la ejecución contractual.</v>
      </c>
      <c r="V49" s="9" t="str">
        <f>+'EVALUACION CON CONTROLES'!P54</f>
        <v>Hasta la terminación del plazo de ejecución contractual.</v>
      </c>
      <c r="W49" s="9" t="str">
        <f>+'EVALUACION CON CONTROLES'!Q54</f>
        <v>Seguimiento a los costos de los bienes y servicios requeridos y gestión oportuna de proveedores durante la ejecución contractual.</v>
      </c>
      <c r="X49" s="9" t="str">
        <f>+'EVALUACION CON CONTROLES'!R54</f>
        <v>Durante la ejecución del contrato, de acuerdo con las necesidades de adquisición y contratación de los respectivos bienes y servicios.</v>
      </c>
    </row>
    <row r="50" spans="2:24" ht="290.5" thickBot="1" x14ac:dyDescent="0.3">
      <c r="B50" s="82">
        <v>40</v>
      </c>
      <c r="C50" s="9" t="str">
        <f>+'EVALUACION CON CONTROLES'!C55:F55</f>
        <v>Fluctuaciones del valor de la moneda</v>
      </c>
      <c r="D50" s="83" t="str">
        <f>+'EVALUACION CON CONTROLES'!B55</f>
        <v>EJECUCIÓN</v>
      </c>
      <c r="E50" s="83" t="str">
        <f>VLOOKUP(C50,'IDENTIFICACION Y ANALISIS'!$B$19:$F$79,3,FALSE)</f>
        <v>General</v>
      </c>
      <c r="F50" s="83" t="str">
        <f>VLOOKUP(C50,'IDENTIFICACION Y ANALISIS'!$B$19:$F$79,4,FALSE)</f>
        <v>Externo</v>
      </c>
      <c r="G50" s="9" t="str">
        <f>+EVALUACION!H56</f>
        <v xml:space="preserve">Aumento de los costos del contrato. Demoras en la ejecución del contrato. Posible desequilibrio económico </v>
      </c>
      <c r="H50" s="9">
        <f>+EVALUACION!I56</f>
        <v>3</v>
      </c>
      <c r="I50" s="9">
        <f>+EVALUACION!J56</f>
        <v>3</v>
      </c>
      <c r="J50" s="9">
        <f>+EVALUACION!K56</f>
        <v>6</v>
      </c>
      <c r="K50" s="89" t="str">
        <f>+EVALUACION!L56</f>
        <v>ALTO</v>
      </c>
      <c r="L50" s="67" t="s">
        <v>219</v>
      </c>
      <c r="M50" s="83" t="s">
        <v>220</v>
      </c>
      <c r="N50" s="9" t="str">
        <f>+'EVALUACION CON CONTROLES'!G55</f>
        <v>(1)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50" s="9">
        <f>+'EVALUACION CON CONTROLES'!I55</f>
        <v>3</v>
      </c>
      <c r="P50" s="9">
        <f>+'EVALUACION CON CONTROLES'!J55</f>
        <v>3</v>
      </c>
      <c r="Q50" s="9">
        <f>+'EVALUACION CON CONTROLES'!K55</f>
        <v>6</v>
      </c>
      <c r="R50" s="89" t="str">
        <f>+'EVALUACION CON CONTROLES'!L55</f>
        <v>ALTO</v>
      </c>
      <c r="S50" s="9" t="str">
        <f>+'EVALUACION CON CONTROLES'!M55</f>
        <v>SI</v>
      </c>
      <c r="T50" s="9" t="str">
        <f>+'EVALUACION CON CONTROLES'!N55</f>
        <v xml:space="preserve"> El apoyo a la supervisión y profesional designado por el contratista </v>
      </c>
      <c r="U50" s="9" t="str">
        <f>+'EVALUACION CON CONTROLES'!O55</f>
        <v>Durante la
ejecución del contrato</v>
      </c>
      <c r="V50" s="9" t="str">
        <f>+'EVALUACION CON CONTROLES'!P55</f>
        <v>Antes de la
terminación del plazo contractual</v>
      </c>
      <c r="W50" s="9" t="str">
        <f>+'EVALUACION CON CONTROLES'!Q55</f>
        <v>Revisión documental de la evidencia establecida en el tratamiento/control</v>
      </c>
      <c r="X50" s="9" t="str">
        <f>+'EVALUACION CON CONTROLES'!R55</f>
        <v>Mensualmente</v>
      </c>
    </row>
    <row r="51" spans="2:24" ht="319.5" thickBot="1" x14ac:dyDescent="0.3">
      <c r="B51" s="82">
        <v>41</v>
      </c>
      <c r="C51" s="9" t="str">
        <f>+'EVALUACION CON CONTROLES'!C56:F56</f>
        <v>Cambio de precios en factores de producción.</v>
      </c>
      <c r="D51" s="83" t="str">
        <f>+'EVALUACION CON CONTROLES'!B56</f>
        <v>EJECUCIÓN</v>
      </c>
      <c r="E51" s="83" t="str">
        <f>VLOOKUP(C51,'IDENTIFICACION Y ANALISIS'!$B$19:$F$79,3,FALSE)</f>
        <v>General</v>
      </c>
      <c r="F51" s="83" t="str">
        <f>VLOOKUP(C51,'IDENTIFICACION Y ANALISIS'!$B$19:$F$79,4,FALSE)</f>
        <v>Externo</v>
      </c>
      <c r="G51" s="9" t="str">
        <f>+EVALUACION!H57</f>
        <v xml:space="preserve">Renegociación de términos contractuales. Aumento de los costos del contrato. Demoras en la ejecución del contrato. Posible desequilibrio económico.Reducción de la calidad. </v>
      </c>
      <c r="H51" s="9">
        <f>+EVALUACION!I57</f>
        <v>1</v>
      </c>
      <c r="I51" s="9">
        <f>+EVALUACION!J57</f>
        <v>4</v>
      </c>
      <c r="J51" s="9">
        <f>+EVALUACION!K57</f>
        <v>5</v>
      </c>
      <c r="K51" s="89" t="str">
        <f>+EVALUACION!L57</f>
        <v>MEDIO</v>
      </c>
      <c r="L51" s="67" t="s">
        <v>219</v>
      </c>
      <c r="M51" s="83" t="s">
        <v>220</v>
      </c>
      <c r="N51" s="9" t="str">
        <f>+'EVALUACION CON CONTROLES'!G56</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51" s="9">
        <f>+'EVALUACION CON CONTROLES'!I56</f>
        <v>1</v>
      </c>
      <c r="P51" s="9">
        <f>+'EVALUACION CON CONTROLES'!J56</f>
        <v>4</v>
      </c>
      <c r="Q51" s="9">
        <f>+'EVALUACION CON CONTROLES'!K56</f>
        <v>5</v>
      </c>
      <c r="R51" s="89" t="str">
        <f>+'EVALUACION CON CONTROLES'!L56</f>
        <v>MEDIO</v>
      </c>
      <c r="S51" s="9" t="str">
        <f>+'EVALUACION CON CONTROLES'!M56</f>
        <v>SI</v>
      </c>
      <c r="T51" s="9" t="str">
        <f>+'EVALUACION CON CONTROLES'!N56</f>
        <v xml:space="preserve">El apoyo a la supervisión y profesional designado por el contratist </v>
      </c>
      <c r="U51" s="9" t="str">
        <f>+'EVALUACION CON CONTROLES'!O56</f>
        <v>Durante la ejecución del contrato</v>
      </c>
      <c r="V51" s="9" t="str">
        <f>+'EVALUACION CON CONTROLES'!P56</f>
        <v>Antes de la terminación del plazo contractual</v>
      </c>
      <c r="W51" s="9" t="str">
        <f>+'EVALUACION CON CONTROLES'!Q56</f>
        <v>Revisión documental de la evidencia establecida en el tratamiento/control</v>
      </c>
      <c r="X51" s="9" t="str">
        <f>+'EVALUACION CON CONTROLES'!R56</f>
        <v>Mensualmente</v>
      </c>
    </row>
    <row r="52" spans="2:24" ht="319.5" thickBot="1" x14ac:dyDescent="0.3">
      <c r="B52" s="82">
        <v>42</v>
      </c>
      <c r="C52" s="9" t="str">
        <f>+'EVALUACION CON CONTROLES'!C57:F57</f>
        <v>Variación de los precios del mercado</v>
      </c>
      <c r="D52" s="83" t="str">
        <f>+'EVALUACION CON CONTROLES'!B57</f>
        <v>EJECUCIÓN</v>
      </c>
      <c r="E52" s="83" t="str">
        <f>VLOOKUP(C52,'IDENTIFICACION Y ANALISIS'!$B$19:$F$79,3,FALSE)</f>
        <v>General</v>
      </c>
      <c r="F52" s="83" t="str">
        <f>VLOOKUP(C52,'IDENTIFICACION Y ANALISIS'!$B$19:$F$79,4,FALSE)</f>
        <v>Externo</v>
      </c>
      <c r="G52" s="9" t="str">
        <f>+EVALUACION!H58</f>
        <v>Incremento de costos.Necesidad de renegociación.Demoras en la ejecución. Revisión de cláusulas contractuales. Impacto en la calidad.</v>
      </c>
      <c r="H52" s="9">
        <f>+EVALUACION!I58</f>
        <v>2</v>
      </c>
      <c r="I52" s="9">
        <f>+EVALUACION!J58</f>
        <v>4</v>
      </c>
      <c r="J52" s="9">
        <f>+EVALUACION!K58</f>
        <v>6</v>
      </c>
      <c r="K52" s="89" t="str">
        <f>+EVALUACION!L58</f>
        <v>ALTO</v>
      </c>
      <c r="L52" s="67" t="s">
        <v>219</v>
      </c>
      <c r="M52" s="83" t="s">
        <v>220</v>
      </c>
      <c r="N52" s="9" t="str">
        <f>+'EVALUACION CON CONTROLES'!G57</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52" s="9">
        <f>+'EVALUACION CON CONTROLES'!I57</f>
        <v>2</v>
      </c>
      <c r="P52" s="9">
        <f>+'EVALUACION CON CONTROLES'!J57</f>
        <v>4</v>
      </c>
      <c r="Q52" s="9">
        <f>+'EVALUACION CON CONTROLES'!K57</f>
        <v>6</v>
      </c>
      <c r="R52" s="89" t="str">
        <f>+'EVALUACION CON CONTROLES'!L57</f>
        <v>ALTO</v>
      </c>
      <c r="S52" s="9" t="str">
        <f>+'EVALUACION CON CONTROLES'!M57</f>
        <v>SI</v>
      </c>
      <c r="T52" s="9" t="str">
        <f>+'EVALUACION CON CONTROLES'!N57</f>
        <v xml:space="preserve">El apoyo a la supervisión y profesional designado por el contratist </v>
      </c>
      <c r="U52" s="9" t="str">
        <f>+'EVALUACION CON CONTROLES'!O57</f>
        <v>Durante la ejecución del contrato</v>
      </c>
      <c r="V52" s="9" t="str">
        <f>+'EVALUACION CON CONTROLES'!P57</f>
        <v>Antes de la terminación del plazo contractual</v>
      </c>
      <c r="W52" s="9" t="str">
        <f>+'EVALUACION CON CONTROLES'!Q57</f>
        <v>Revisión documental de la evidencia establecida en el tratamiento/control</v>
      </c>
      <c r="X52" s="9" t="str">
        <f>+'EVALUACION CON CONTROLES'!R57</f>
        <v>Mensualmente</v>
      </c>
    </row>
    <row r="53" spans="2:24" ht="305" thickBot="1" x14ac:dyDescent="0.3">
      <c r="B53" s="82">
        <v>43</v>
      </c>
      <c r="C53" s="9" t="str">
        <f>+'EVALUACION CON CONTROLES'!C58:F58</f>
        <v>Factores políticos o macroeconómicos.</v>
      </c>
      <c r="D53" s="83" t="str">
        <f>+'EVALUACION CON CONTROLES'!B58</f>
        <v>EJECUCIÓN</v>
      </c>
      <c r="E53" s="83" t="str">
        <f>VLOOKUP(C53,'IDENTIFICACION Y ANALISIS'!$B$19:$F$79,3,FALSE)</f>
        <v>Estatal</v>
      </c>
      <c r="F53" s="83" t="str">
        <f>VLOOKUP(C53,'IDENTIFICACION Y ANALISIS'!$B$19:$F$79,4,FALSE)</f>
        <v>Externo</v>
      </c>
      <c r="G53" s="9" t="str">
        <f>+EVALUACION!H59</f>
        <v xml:space="preserve">Cambios en la normativa.Incremento en los costos. Demoras en la ejecución. Aumento del riesgo financiero. Desbalance contractual. Impacto en la seguridad jurídica. </v>
      </c>
      <c r="H53" s="9">
        <f>+EVALUACION!I59</f>
        <v>3</v>
      </c>
      <c r="I53" s="9">
        <f>+EVALUACION!J59</f>
        <v>3</v>
      </c>
      <c r="J53" s="9">
        <f>+EVALUACION!K59</f>
        <v>6</v>
      </c>
      <c r="K53" s="89" t="str">
        <f>+EVALUACION!L59</f>
        <v>ALTO</v>
      </c>
      <c r="L53" s="67" t="s">
        <v>219</v>
      </c>
      <c r="M53" s="83" t="s">
        <v>220</v>
      </c>
      <c r="N53" s="9" t="str">
        <f>+'EVALUACION CON CONTROLES'!G58</f>
        <v>(1)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53" s="9">
        <f>+'EVALUACION CON CONTROLES'!I58</f>
        <v>3</v>
      </c>
      <c r="P53" s="9">
        <f>+'EVALUACION CON CONTROLES'!J58</f>
        <v>3</v>
      </c>
      <c r="Q53" s="9">
        <f>+'EVALUACION CON CONTROLES'!K58</f>
        <v>6</v>
      </c>
      <c r="R53" s="89" t="str">
        <f>+'EVALUACION CON CONTROLES'!L58</f>
        <v>ALTO</v>
      </c>
      <c r="S53" s="9" t="str">
        <f>+'EVALUACION CON CONTROLES'!M58</f>
        <v>NO</v>
      </c>
      <c r="T53" s="9" t="str">
        <f>+'EVALUACION CON CONTROLES'!N58</f>
        <v xml:space="preserve">El apoyo a la supervisión y profesional designado por el contratist </v>
      </c>
      <c r="U53" s="9" t="str">
        <f>+'EVALUACION CON CONTROLES'!O58</f>
        <v>Durante la ejecución del contrato</v>
      </c>
      <c r="V53" s="9" t="str">
        <f>+'EVALUACION CON CONTROLES'!P58</f>
        <v>Antes de la terminación del plazo contractual</v>
      </c>
      <c r="W53" s="9" t="str">
        <f>+'EVALUACION CON CONTROLES'!Q58</f>
        <v>Revisión documental de la evidencia establecida en el tratamiento/control</v>
      </c>
      <c r="X53" s="9" t="str">
        <f>+'EVALUACION CON CONTROLES'!R58</f>
        <v>Mensualmente</v>
      </c>
    </row>
    <row r="54" spans="2:24" ht="348.5" thickBot="1" x14ac:dyDescent="0.3">
      <c r="B54" s="82">
        <v>44</v>
      </c>
      <c r="C54" s="9" t="str">
        <f>+'EVALUACION CON CONTROLES'!C59:F59</f>
        <v>Incumplimiento del objeto o de las obligaciones contractuales</v>
      </c>
      <c r="D54" s="83" t="str">
        <f>+'EVALUACION CON CONTROLES'!B59</f>
        <v>EJECUCIÓN</v>
      </c>
      <c r="E54" s="83" t="s">
        <v>17</v>
      </c>
      <c r="F54" s="83" t="s">
        <v>23</v>
      </c>
      <c r="G54" s="9" t="str">
        <f>+EVALUACION!H60</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54" s="9">
        <f>+EVALUACION!I60</f>
        <v>2</v>
      </c>
      <c r="I54" s="9">
        <f>+EVALUACION!J60</f>
        <v>4</v>
      </c>
      <c r="J54" s="9">
        <f>+EVALUACION!K60</f>
        <v>6</v>
      </c>
      <c r="K54" s="89" t="str">
        <f>+EVALUACION!L60</f>
        <v>ALTO</v>
      </c>
      <c r="L54" s="67" t="s">
        <v>221</v>
      </c>
      <c r="M54" s="84">
        <v>1</v>
      </c>
      <c r="N54" s="9" t="str">
        <f>+'EVALUACION CON CONTROLES'!G59</f>
        <v>(1)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v>
      </c>
      <c r="O54" s="9">
        <f>+'EVALUACION CON CONTROLES'!I59</f>
        <v>2</v>
      </c>
      <c r="P54" s="9">
        <f>+'EVALUACION CON CONTROLES'!J59</f>
        <v>4</v>
      </c>
      <c r="Q54" s="9">
        <f>+'EVALUACION CON CONTROLES'!K59</f>
        <v>6</v>
      </c>
      <c r="R54" s="89" t="str">
        <f>+'EVALUACION CON CONTROLES'!L59</f>
        <v>ALTO</v>
      </c>
      <c r="S54" s="9" t="str">
        <f>+'EVALUACION CON CONTROLES'!M59</f>
        <v>SI</v>
      </c>
      <c r="T54" s="9" t="str">
        <f>+'EVALUACION CON CONTROLES'!N59</f>
        <v>El apoyo a la supervisión y profesional designado por el contratista</v>
      </c>
      <c r="U54" s="9" t="str">
        <f>+'EVALUACION CON CONTROLES'!O59</f>
        <v>Durante la ejecución del contrato</v>
      </c>
      <c r="V54" s="9" t="str">
        <f>+'EVALUACION CON CONTROLES'!P59</f>
        <v>Cierre o liquidación del contrato</v>
      </c>
      <c r="W54" s="9" t="str">
        <f>+'EVALUACION CON CONTROLES'!Q59</f>
        <v>Revisión documental de la evidencia establecida en el tratamiento/control</v>
      </c>
      <c r="X54" s="9" t="str">
        <f>+'EVALUACION CON CONTROLES'!R59</f>
        <v>Mensualmente</v>
      </c>
    </row>
    <row r="55" spans="2:24" ht="348.5" thickBot="1" x14ac:dyDescent="0.3">
      <c r="B55" s="82">
        <v>45</v>
      </c>
      <c r="C55" s="9" t="str">
        <f>+'EVALUACION CON CONTROLES'!C60:F60</f>
        <v>Variación en la disponibilidad o en el costo de los insumos necesarios para prestar los servicios.</v>
      </c>
      <c r="D55" s="83" t="str">
        <f>+'EVALUACION CON CONTROLES'!B60</f>
        <v>EJECUCIÓN</v>
      </c>
      <c r="E55" s="83" t="str">
        <f>VLOOKUP(C55,'IDENTIFICACION Y ANALISIS'!$B$19:$F$79,3,FALSE)</f>
        <v>General</v>
      </c>
      <c r="F55" s="83" t="str">
        <f>VLOOKUP(C55,'IDENTIFICACION Y ANALISIS'!$B$19:$F$79,4,FALSE)</f>
        <v>Externo</v>
      </c>
      <c r="G55" s="9" t="str">
        <f>+EVALUACION!H61</f>
        <v>Incremento en los costos de operación. Escasez de insumos. Demoras en la ejecución. Reducción de la calidad.Reajuste de precios. Aumento de la incertidumbre. Impacto en la competitividad.</v>
      </c>
      <c r="H55" s="9">
        <f>+EVALUACION!I61</f>
        <v>1</v>
      </c>
      <c r="I55" s="9">
        <f>+EVALUACION!J61</f>
        <v>3</v>
      </c>
      <c r="J55" s="9">
        <f>+EVALUACION!K61</f>
        <v>4</v>
      </c>
      <c r="K55" s="89" t="str">
        <f>+EVALUACION!L61</f>
        <v>BAJO</v>
      </c>
      <c r="L55" s="67" t="s">
        <v>219</v>
      </c>
      <c r="M55" s="83" t="s">
        <v>220</v>
      </c>
      <c r="N55" s="9" t="str">
        <f>+'EVALUACION CON CONTROLES'!G60</f>
        <v>(1)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55" s="9">
        <f>+'EVALUACION CON CONTROLES'!I60</f>
        <v>1</v>
      </c>
      <c r="P55" s="9">
        <f>+'EVALUACION CON CONTROLES'!J60</f>
        <v>3</v>
      </c>
      <c r="Q55" s="9">
        <f>+'EVALUACION CON CONTROLES'!K60</f>
        <v>4</v>
      </c>
      <c r="R55" s="89" t="str">
        <f>+'EVALUACION CON CONTROLES'!L60</f>
        <v>BAJO</v>
      </c>
      <c r="S55" s="9" t="str">
        <f>+'EVALUACION CON CONTROLES'!M60</f>
        <v>SI</v>
      </c>
      <c r="T55" s="9" t="str">
        <f>+'EVALUACION CON CONTROLES'!N60</f>
        <v>El apoyo a la supervisión y profesional designado por el contratista</v>
      </c>
      <c r="U55" s="9" t="str">
        <f>+'EVALUACION CON CONTROLES'!O60</f>
        <v>Durante la ejecución del contrato</v>
      </c>
      <c r="V55" s="9" t="str">
        <f>+'EVALUACION CON CONTROLES'!P60</f>
        <v>Cierre o liquidación del contrato</v>
      </c>
      <c r="W55" s="9" t="str">
        <f>+'EVALUACION CON CONTROLES'!Q60</f>
        <v>Revisión documental de la evidencia establecida en el tratamiento/control</v>
      </c>
      <c r="X55" s="9" t="str">
        <f>+'EVALUACION CON CONTROLES'!R60</f>
        <v>Mensualmente</v>
      </c>
    </row>
    <row r="56" spans="2:24" ht="334" thickBot="1" x14ac:dyDescent="0.3">
      <c r="B56" s="82">
        <v>46</v>
      </c>
      <c r="C56" s="9" t="str">
        <f>+'EVALUACION CON CONTROLES'!C61:F61</f>
        <v>Incumplimiento de compromisos adquiridos por el contratista seleccionado con sus subcontratistas, suministradores de bienes y servicios.</v>
      </c>
      <c r="D56" s="83" t="str">
        <f>+'EVALUACION CON CONTROLES'!B61</f>
        <v>EJECUCIÓN</v>
      </c>
      <c r="E56" s="83" t="str">
        <f>VLOOKUP(C56,'IDENTIFICACION Y ANALISIS'!$B$19:$F$79,3,FALSE)</f>
        <v>General</v>
      </c>
      <c r="F56" s="83" t="str">
        <f>VLOOKUP(C56,'IDENTIFICACION Y ANALISIS'!$B$19:$F$79,4,FALSE)</f>
        <v>Externo</v>
      </c>
      <c r="G56" s="9" t="str">
        <f>+EVALUACION!H62</f>
        <v xml:space="preserve">Retrasos en el proyecto. Aumento de costos. Compromiso de la calidad.Conflictos legales. Interrupciones en el flujo de trabajo. Necesidad de reestructuración del contrato.Riesgo de incumplimiento de los objetivos del proyecto. </v>
      </c>
      <c r="H56" s="9">
        <f>+EVALUACION!I62</f>
        <v>2</v>
      </c>
      <c r="I56" s="9">
        <f>+EVALUACION!J62</f>
        <v>4</v>
      </c>
      <c r="J56" s="9">
        <f>+EVALUACION!K62</f>
        <v>6</v>
      </c>
      <c r="K56" s="89" t="str">
        <f>+EVALUACION!L62</f>
        <v>ALTO</v>
      </c>
      <c r="L56" s="67" t="s">
        <v>221</v>
      </c>
      <c r="M56" s="84">
        <v>1</v>
      </c>
      <c r="N56" s="9" t="str">
        <f>+'EVALUACION CON CONTROLES'!G61</f>
        <v>(1)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v>
      </c>
      <c r="O56" s="9">
        <f>+'EVALUACION CON CONTROLES'!I61</f>
        <v>2</v>
      </c>
      <c r="P56" s="9">
        <f>+'EVALUACION CON CONTROLES'!J61</f>
        <v>4</v>
      </c>
      <c r="Q56" s="9">
        <f>+'EVALUACION CON CONTROLES'!K61</f>
        <v>6</v>
      </c>
      <c r="R56" s="89" t="str">
        <f>+'EVALUACION CON CONTROLES'!L61</f>
        <v>ALTO</v>
      </c>
      <c r="S56" s="9" t="str">
        <f>+'EVALUACION CON CONTROLES'!M61</f>
        <v>SI</v>
      </c>
      <c r="T56" s="9" t="str">
        <f>+'EVALUACION CON CONTROLES'!N61</f>
        <v>El apoyo a la supervisión y profesional designado por el contratista</v>
      </c>
      <c r="U56" s="9" t="str">
        <f>+'EVALUACION CON CONTROLES'!O61</f>
        <v>Durante la ejecución del contrato</v>
      </c>
      <c r="V56" s="9" t="str">
        <f>+'EVALUACION CON CONTROLES'!P61</f>
        <v>Cierre o liquidación del contrato</v>
      </c>
      <c r="W56" s="9" t="str">
        <f>+'EVALUACION CON CONTROLES'!Q61</f>
        <v>Revisión documental de la evidencia establecida en el tratamiento/control</v>
      </c>
      <c r="X56" s="9" t="str">
        <f>+'EVALUACION CON CONTROLES'!R61</f>
        <v>Mensualmente</v>
      </c>
    </row>
    <row r="57" spans="2:24" ht="409.6" thickBot="1" x14ac:dyDescent="0.3">
      <c r="B57" s="82">
        <v>47</v>
      </c>
      <c r="C57" s="9" t="str">
        <f>+'EVALUACION CON CONTROLES'!C62:F62</f>
        <v>Incumplimiento de la administración en los pagos.</v>
      </c>
      <c r="D57" s="83" t="str">
        <f>+'EVALUACION CON CONTROLES'!B62</f>
        <v>EJECUCIÓN</v>
      </c>
      <c r="E57" s="83" t="str">
        <f>VLOOKUP(C57,'IDENTIFICACION Y ANALISIS'!$B$19:$F$79,3,FALSE)</f>
        <v>General</v>
      </c>
      <c r="F57" s="83" t="str">
        <f>VLOOKUP(C57,'IDENTIFICACION Y ANALISIS'!$B$19:$F$79,4,FALSE)</f>
        <v>Interno</v>
      </c>
      <c r="G57" s="9" t="str">
        <f>+EVALUACION!H63</f>
        <v xml:space="preserve">Retrasos en la ejecución. Interrupción de servicios. Aumento de costos.Conflictos contractuales. Problemas de flujo de caja. Riesgo de penalidades. </v>
      </c>
      <c r="H57" s="9">
        <f>+EVALUACION!I63</f>
        <v>2</v>
      </c>
      <c r="I57" s="9">
        <f>+EVALUACION!J63</f>
        <v>3</v>
      </c>
      <c r="J57" s="9">
        <f>+EVALUACION!K63</f>
        <v>5</v>
      </c>
      <c r="K57" s="89" t="str">
        <f>+EVALUACION!L63</f>
        <v>MEDIO</v>
      </c>
      <c r="L57" s="67" t="s">
        <v>218</v>
      </c>
      <c r="M57" s="84">
        <v>1</v>
      </c>
      <c r="N57" s="9" t="str">
        <f>+'EVALUACION CON CONTROLES'!G62</f>
        <v>(1)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v>
      </c>
      <c r="O57" s="9">
        <f>+'EVALUACION CON CONTROLES'!I62</f>
        <v>2</v>
      </c>
      <c r="P57" s="9">
        <f>+'EVALUACION CON CONTROLES'!J62</f>
        <v>3</v>
      </c>
      <c r="Q57" s="9">
        <f>+'EVALUACION CON CONTROLES'!K62</f>
        <v>5</v>
      </c>
      <c r="R57" s="89" t="str">
        <f>+'EVALUACION CON CONTROLES'!L62</f>
        <v>MEDIO</v>
      </c>
      <c r="S57" s="9" t="str">
        <f>+'EVALUACION CON CONTROLES'!M62</f>
        <v>SI</v>
      </c>
      <c r="T57" s="9" t="str">
        <f>+'EVALUACION CON CONTROLES'!N62</f>
        <v>El apoyo a la supervisión y profesional designado por el contratista</v>
      </c>
      <c r="U57" s="9" t="str">
        <f>+'EVALUACION CON CONTROLES'!O62</f>
        <v>Durante la ejecución del contrato</v>
      </c>
      <c r="V57" s="9" t="str">
        <f>+'EVALUACION CON CONTROLES'!P62</f>
        <v>Cierre o liquidación del contrato</v>
      </c>
      <c r="W57" s="9" t="str">
        <f>+'EVALUACION CON CONTROLES'!Q62</f>
        <v>Revisión documental de la evidencia establecida en el tratamiento/control</v>
      </c>
      <c r="X57" s="9" t="str">
        <f>+'EVALUACION CON CONTROLES'!R62</f>
        <v>Mensualmente</v>
      </c>
    </row>
    <row r="58" spans="2:24" ht="334" thickBot="1" x14ac:dyDescent="0.3">
      <c r="B58" s="82">
        <v>48</v>
      </c>
      <c r="C58" s="9" t="str">
        <f>+'EVALUACION CON CONTROLES'!C63:F63</f>
        <v>Desequilibrio económico del contrato</v>
      </c>
      <c r="D58" s="83" t="str">
        <f>+'EVALUACION CON CONTROLES'!B63</f>
        <v>EJECUCIÓN</v>
      </c>
      <c r="E58" s="83" t="str">
        <f>VLOOKUP(C58,'IDENTIFICACION Y ANALISIS'!$B$19:$F$79,3,FALSE)</f>
        <v>General</v>
      </c>
      <c r="F58" s="83" t="str">
        <f>VLOOKUP(C58,'IDENTIFICACION Y ANALISIS'!$B$19:$F$79,4,FALSE)</f>
        <v>Externo</v>
      </c>
      <c r="G58" s="9" t="str">
        <f>+EVALUACION!H64</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58" s="9">
        <f>+EVALUACION!I64</f>
        <v>3</v>
      </c>
      <c r="I58" s="9">
        <f>+EVALUACION!J64</f>
        <v>5</v>
      </c>
      <c r="J58" s="9">
        <f>+EVALUACION!K64</f>
        <v>8</v>
      </c>
      <c r="K58" s="89" t="str">
        <f>+EVALUACION!L64</f>
        <v>EXTREMO</v>
      </c>
      <c r="L58" s="67" t="s">
        <v>219</v>
      </c>
      <c r="M58" s="83" t="s">
        <v>220</v>
      </c>
      <c r="N58" s="9" t="str">
        <f>+'EVALUACION CON CONTROLES'!G63</f>
        <v>(1)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58" s="9">
        <f>+'EVALUACION CON CONTROLES'!I63</f>
        <v>3</v>
      </c>
      <c r="P58" s="9">
        <f>+'EVALUACION CON CONTROLES'!J63</f>
        <v>5</v>
      </c>
      <c r="Q58" s="9">
        <f>+'EVALUACION CON CONTROLES'!K63</f>
        <v>8</v>
      </c>
      <c r="R58" s="89" t="str">
        <f>+'EVALUACION CON CONTROLES'!L63</f>
        <v>EXTREMO</v>
      </c>
      <c r="S58" s="9" t="str">
        <f>+'EVALUACION CON CONTROLES'!M63</f>
        <v>SI</v>
      </c>
      <c r="T58" s="9" t="str">
        <f>+'EVALUACION CON CONTROLES'!N63</f>
        <v>El apoyo a la supervisión y profesional designado por el contratista</v>
      </c>
      <c r="U58" s="9" t="str">
        <f>+'EVALUACION CON CONTROLES'!O63</f>
        <v>Durante la ejecución del contrato</v>
      </c>
      <c r="V58" s="9" t="str">
        <f>+'EVALUACION CON CONTROLES'!P63</f>
        <v>Cierre o liquidación del contrato</v>
      </c>
      <c r="W58" s="9" t="str">
        <f>+'EVALUACION CON CONTROLES'!Q63</f>
        <v>Revisión documental de la evidencia establecida en el tratamiento/control</v>
      </c>
      <c r="X58" s="9" t="str">
        <f>+'EVALUACION CON CONTROLES'!R63</f>
        <v>Mensualmente</v>
      </c>
    </row>
    <row r="59" spans="2:24" ht="290.5" thickBot="1" x14ac:dyDescent="0.3">
      <c r="B59" s="82">
        <v>49</v>
      </c>
      <c r="C59" s="9" t="str">
        <f>+'EVALUACION CON CONTROLES'!C64:F64</f>
        <v>Imposición de nuevos tributos</v>
      </c>
      <c r="D59" s="83" t="str">
        <f>+'EVALUACION CON CONTROLES'!B64</f>
        <v>EJECUCIÓN</v>
      </c>
      <c r="E59" s="83" t="str">
        <f>VLOOKUP(C59,'IDENTIFICACION Y ANALISIS'!$B$19:$F$79,3,FALSE)</f>
        <v>General</v>
      </c>
      <c r="F59" s="83" t="str">
        <f>VLOOKUP(C59,'IDENTIFICACION Y ANALISIS'!$B$19:$F$79,4,FALSE)</f>
        <v>Externo</v>
      </c>
      <c r="G59" s="9" t="str">
        <f>+EVALUACION!H65</f>
        <v>Incremento de costos operativos. Reajuste del presupuesto. Impacto en la competitividad. Cambio en la estructura de precios.Alteración en la planificación financiera.</v>
      </c>
      <c r="H59" s="9">
        <f>+EVALUACION!I65</f>
        <v>3</v>
      </c>
      <c r="I59" s="9">
        <f>+EVALUACION!J65</f>
        <v>3</v>
      </c>
      <c r="J59" s="9">
        <f>+EVALUACION!K65</f>
        <v>6</v>
      </c>
      <c r="K59" s="89" t="str">
        <f>+EVALUACION!L65</f>
        <v>ALTO</v>
      </c>
      <c r="L59" s="67" t="s">
        <v>219</v>
      </c>
      <c r="M59" s="83" t="s">
        <v>220</v>
      </c>
      <c r="N59" s="9" t="str">
        <f>+'EVALUACION CON CONTROLES'!G64</f>
        <v>(1)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59" s="9">
        <f>+'EVALUACION CON CONTROLES'!I64</f>
        <v>3</v>
      </c>
      <c r="P59" s="9">
        <f>+'EVALUACION CON CONTROLES'!J64</f>
        <v>3</v>
      </c>
      <c r="Q59" s="9">
        <f>+'EVALUACION CON CONTROLES'!K64</f>
        <v>6</v>
      </c>
      <c r="R59" s="89" t="str">
        <f>+'EVALUACION CON CONTROLES'!L64</f>
        <v>ALTO</v>
      </c>
      <c r="S59" s="9" t="str">
        <f>+'EVALUACION CON CONTROLES'!M64</f>
        <v>SI</v>
      </c>
      <c r="T59" s="9" t="str">
        <f>+'EVALUACION CON CONTROLES'!N64</f>
        <v>El apoyo a la supervisión y profesional designado por el contratista</v>
      </c>
      <c r="U59" s="9" t="str">
        <f>+'EVALUACION CON CONTROLES'!O64</f>
        <v>Durante la ejecución del contrato</v>
      </c>
      <c r="V59" s="9" t="str">
        <f>+'EVALUACION CON CONTROLES'!P64</f>
        <v>Cierre o liquidación del contrato</v>
      </c>
      <c r="W59" s="9" t="str">
        <f>+'EVALUACION CON CONTROLES'!Q64</f>
        <v>Revisión documental de la evidencia establecida en el tratamiento/control</v>
      </c>
      <c r="X59" s="9" t="str">
        <f>+'EVALUACION CON CONTROLES'!R64</f>
        <v>Mensualmente</v>
      </c>
    </row>
    <row r="60" spans="2:24" ht="290.5" thickBot="1" x14ac:dyDescent="0.3">
      <c r="B60" s="82">
        <v>50</v>
      </c>
      <c r="C60" s="9" t="str">
        <f>+'EVALUACION CON CONTROLES'!C65:F65</f>
        <v>Imposición de nuevos trámites o permisos</v>
      </c>
      <c r="D60" s="83" t="str">
        <f>+'EVALUACION CON CONTROLES'!B65</f>
        <v>EJECUCIÓN</v>
      </c>
      <c r="E60" s="83" t="str">
        <f>VLOOKUP(C60,'IDENTIFICACION Y ANALISIS'!$B$19:$F$79,3,FALSE)</f>
        <v>General</v>
      </c>
      <c r="F60" s="83" t="str">
        <f>VLOOKUP(C60,'IDENTIFICACION Y ANALISIS'!$B$19:$F$79,4,FALSE)</f>
        <v>Externo</v>
      </c>
      <c r="G60" s="9" t="str">
        <f>+EVALUACION!H66</f>
        <v>Incremento en los costos operativos.Retrasos en la ejecución.Aumento en la carga burocrática.Reducción de la eficiencia.Necesidad de capacitación.Riesgo de incumplimiento.</v>
      </c>
      <c r="H60" s="9">
        <f>+EVALUACION!I66</f>
        <v>3</v>
      </c>
      <c r="I60" s="9">
        <f>+EVALUACION!J66</f>
        <v>3</v>
      </c>
      <c r="J60" s="9">
        <f>+EVALUACION!K66</f>
        <v>6</v>
      </c>
      <c r="K60" s="89" t="str">
        <f>+EVALUACION!L66</f>
        <v>ALTO</v>
      </c>
      <c r="L60" s="67" t="s">
        <v>219</v>
      </c>
      <c r="M60" s="83" t="s">
        <v>220</v>
      </c>
      <c r="N60" s="9" t="str">
        <f>+'EVALUACION CON CONTROLES'!G65</f>
        <v>(1)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60" s="9">
        <f>+'EVALUACION CON CONTROLES'!I65</f>
        <v>3</v>
      </c>
      <c r="P60" s="9">
        <f>+'EVALUACION CON CONTROLES'!J65</f>
        <v>3</v>
      </c>
      <c r="Q60" s="9">
        <f>+'EVALUACION CON CONTROLES'!K65</f>
        <v>6</v>
      </c>
      <c r="R60" s="89" t="str">
        <f>+'EVALUACION CON CONTROLES'!L65</f>
        <v>ALTO</v>
      </c>
      <c r="S60" s="9" t="str">
        <f>+'EVALUACION CON CONTROLES'!M65</f>
        <v>SI</v>
      </c>
      <c r="T60" s="9" t="str">
        <f>+'EVALUACION CON CONTROLES'!N65</f>
        <v>El apoyo a la supervisión y profesional designado por el contratista</v>
      </c>
      <c r="U60" s="9" t="str">
        <f>+'EVALUACION CON CONTROLES'!O65</f>
        <v>Durante la ejecución del contrato</v>
      </c>
      <c r="V60" s="9" t="str">
        <f>+'EVALUACION CON CONTROLES'!P65</f>
        <v>Cierre o liquidación del contrato</v>
      </c>
      <c r="W60" s="9" t="str">
        <f>+'EVALUACION CON CONTROLES'!Q65</f>
        <v>Revisión documental de la evidencia establecida en el tratamiento/control</v>
      </c>
      <c r="X60" s="9" t="str">
        <f>+'EVALUACION CON CONTROLES'!R65</f>
        <v>Mensualmente</v>
      </c>
    </row>
    <row r="61" spans="2:24" ht="319.5" thickBot="1" x14ac:dyDescent="0.3">
      <c r="B61" s="82">
        <v>51</v>
      </c>
      <c r="C61" s="9" t="str">
        <f>+'EVALUACION CON CONTROLES'!C66:F66</f>
        <v>Cambios en el marco regulatorio o normatividad aplicable al proyecto.</v>
      </c>
      <c r="D61" s="83" t="str">
        <f>+'EVALUACION CON CONTROLES'!B66</f>
        <v>EJECUCIÓN</v>
      </c>
      <c r="E61" s="83" t="str">
        <f>VLOOKUP(C61,'IDENTIFICACION Y ANALISIS'!$B$19:$F$79,3,FALSE)</f>
        <v>General</v>
      </c>
      <c r="F61" s="83" t="str">
        <f>VLOOKUP(C61,'IDENTIFICACION Y ANALISIS'!$B$19:$F$79,4,FALSE)</f>
        <v>Externo</v>
      </c>
      <c r="G61" s="9" t="str">
        <f>+EVALUACION!H67</f>
        <v>Adaptación y ajuste de procesos. Incremento en los costos. Retrasos en el proyecto. Requerimientos adicionales de documentación. Impacto en la viabilidad financiera. Riesgo de incumplimiento.</v>
      </c>
      <c r="H61" s="9">
        <f>+EVALUACION!I67</f>
        <v>1</v>
      </c>
      <c r="I61" s="9">
        <f>+EVALUACION!J67</f>
        <v>3</v>
      </c>
      <c r="J61" s="9">
        <f>+EVALUACION!K67</f>
        <v>4</v>
      </c>
      <c r="K61" s="89" t="str">
        <f>+EVALUACION!L67</f>
        <v>BAJO</v>
      </c>
      <c r="L61" s="67" t="s">
        <v>219</v>
      </c>
      <c r="M61" s="83" t="s">
        <v>220</v>
      </c>
      <c r="N61" s="9" t="str">
        <f>+'EVALUACION CON CONTROLES'!G66</f>
        <v>(1)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v>
      </c>
      <c r="O61" s="9">
        <f>+'EVALUACION CON CONTROLES'!I66</f>
        <v>1</v>
      </c>
      <c r="P61" s="9">
        <f>+'EVALUACION CON CONTROLES'!J66</f>
        <v>3</v>
      </c>
      <c r="Q61" s="9">
        <f>+'EVALUACION CON CONTROLES'!K66</f>
        <v>4</v>
      </c>
      <c r="R61" s="89" t="str">
        <f>+'EVALUACION CON CONTROLES'!L66</f>
        <v>BAJO</v>
      </c>
      <c r="S61" s="9" t="str">
        <f>+'EVALUACION CON CONTROLES'!M66</f>
        <v>NO</v>
      </c>
      <c r="T61" s="9" t="str">
        <f>+'EVALUACION CON CONTROLES'!N66</f>
        <v>El apoyo a la supervisión y profesional designado por el contratista</v>
      </c>
      <c r="U61" s="9" t="str">
        <f>+'EVALUACION CON CONTROLES'!O66</f>
        <v>Durante la ejecución del contrato</v>
      </c>
      <c r="V61" s="9" t="str">
        <f>+'EVALUACION CON CONTROLES'!P66</f>
        <v>Cierre o liquidación del contrato</v>
      </c>
      <c r="W61" s="9" t="str">
        <f>+'EVALUACION CON CONTROLES'!Q66</f>
        <v>Revisión documental de la evidencia establecida en el tratamiento/control</v>
      </c>
      <c r="X61" s="9" t="str">
        <f>+'EVALUACION CON CONTROLES'!R66</f>
        <v>Mensualmente</v>
      </c>
    </row>
    <row r="62" spans="2:24" ht="334" thickBot="1" x14ac:dyDescent="0.3">
      <c r="B62" s="82">
        <v>52</v>
      </c>
      <c r="C62" s="9" t="str">
        <f>+'EVALUACION CON CONTROLES'!C67:F67</f>
        <v>Variación de tasas o tarifas</v>
      </c>
      <c r="D62" s="83" t="str">
        <f>+'EVALUACION CON CONTROLES'!B67</f>
        <v>EJECUCIÓN</v>
      </c>
      <c r="E62" s="83" t="str">
        <f>VLOOKUP(C62,'IDENTIFICACION Y ANALISIS'!$B$19:$F$79,3,FALSE)</f>
        <v>General</v>
      </c>
      <c r="F62" s="83" t="str">
        <f>VLOOKUP(C62,'IDENTIFICACION Y ANALISIS'!$B$19:$F$79,4,FALSE)</f>
        <v>Externo</v>
      </c>
      <c r="G62" s="9" t="str">
        <f>+EVALUACION!H68</f>
        <v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v>
      </c>
      <c r="H62" s="9">
        <f>+EVALUACION!I68</f>
        <v>3</v>
      </c>
      <c r="I62" s="9">
        <f>+EVALUACION!J68</f>
        <v>4</v>
      </c>
      <c r="J62" s="9">
        <f>+EVALUACION!K68</f>
        <v>7</v>
      </c>
      <c r="K62" s="89" t="str">
        <f>+EVALUACION!L68</f>
        <v>ALTO</v>
      </c>
      <c r="L62" s="67" t="s">
        <v>219</v>
      </c>
      <c r="M62" s="83" t="s">
        <v>220</v>
      </c>
      <c r="N62" s="9" t="str">
        <f>+'EVALUACION CON CONTROLES'!G67</f>
        <v>(1)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62" s="9">
        <f>+'EVALUACION CON CONTROLES'!I67</f>
        <v>3</v>
      </c>
      <c r="P62" s="9">
        <f>+'EVALUACION CON CONTROLES'!J67</f>
        <v>4</v>
      </c>
      <c r="Q62" s="9">
        <f>+'EVALUACION CON CONTROLES'!K67</f>
        <v>7</v>
      </c>
      <c r="R62" s="89" t="str">
        <f>+'EVALUACION CON CONTROLES'!L67</f>
        <v>ALTO</v>
      </c>
      <c r="S62" s="9" t="str">
        <f>+'EVALUACION CON CONTROLES'!M67</f>
        <v>SI</v>
      </c>
      <c r="T62" s="9" t="str">
        <f>+'EVALUACION CON CONTROLES'!N67</f>
        <v>El apoyo a la supervisión y profesional designado por el contratista</v>
      </c>
      <c r="U62" s="9" t="str">
        <f>+'EVALUACION CON CONTROLES'!O67</f>
        <v>Durante la ejecución del contrato</v>
      </c>
      <c r="V62" s="9" t="str">
        <f>+'EVALUACION CON CONTROLES'!P67</f>
        <v>Cierre o liquidación del contrato</v>
      </c>
      <c r="W62" s="9" t="str">
        <f>+'EVALUACION CON CONTROLES'!Q67</f>
        <v>Revisión documental de la evidencia establecida en el tratamiento/control</v>
      </c>
      <c r="X62" s="9" t="str">
        <f>+'EVALUACION CON CONTROLES'!R67</f>
        <v>Mensualmente</v>
      </c>
    </row>
    <row r="63" spans="2:24" ht="392" thickBot="1" x14ac:dyDescent="0.3">
      <c r="B63" s="82">
        <v>53</v>
      </c>
      <c r="C63" s="9" t="str">
        <f>+'EVALUACION CON CONTROLES'!C68:F68</f>
        <v>Ejecución en tiempos distintos a los inicialmente programados por circunstancias no imputables a las partes.</v>
      </c>
      <c r="D63" s="83" t="str">
        <f>+'EVALUACION CON CONTROLES'!B68</f>
        <v>EJECUCIÓN</v>
      </c>
      <c r="E63" s="83" t="str">
        <f>VLOOKUP(C63,'IDENTIFICACION Y ANALISIS'!$B$19:$F$79,3,FALSE)</f>
        <v>Especifico</v>
      </c>
      <c r="F63" s="83" t="str">
        <f>VLOOKUP(C63,'IDENTIFICACION Y ANALISIS'!$B$19:$F$79,4,FALSE)</f>
        <v>Externo</v>
      </c>
      <c r="G63" s="9" t="str">
        <f>+EVALUACION!H69</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63" s="9">
        <f>+EVALUACION!I69</f>
        <v>3</v>
      </c>
      <c r="I63" s="9">
        <f>+EVALUACION!J69</f>
        <v>4</v>
      </c>
      <c r="J63" s="9">
        <f>+EVALUACION!K69</f>
        <v>7</v>
      </c>
      <c r="K63" s="89" t="str">
        <f>+EVALUACION!L69</f>
        <v>ALTO</v>
      </c>
      <c r="L63" s="67" t="s">
        <v>219</v>
      </c>
      <c r="M63" s="83" t="s">
        <v>220</v>
      </c>
      <c r="N63" s="9" t="str">
        <f>+'EVALUACION CON CONTROLES'!G68</f>
        <v>(1)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v>
      </c>
      <c r="O63" s="9">
        <f>+'EVALUACION CON CONTROLES'!I68</f>
        <v>3</v>
      </c>
      <c r="P63" s="9">
        <f>+'EVALUACION CON CONTROLES'!J68</f>
        <v>4</v>
      </c>
      <c r="Q63" s="9">
        <f>+'EVALUACION CON CONTROLES'!K68</f>
        <v>7</v>
      </c>
      <c r="R63" s="89" t="str">
        <f>+'EVALUACION CON CONTROLES'!L68</f>
        <v>ALTO</v>
      </c>
      <c r="S63" s="9" t="str">
        <f>+'EVALUACION CON CONTROLES'!M68</f>
        <v>SI</v>
      </c>
      <c r="T63" s="9" t="str">
        <f>+'EVALUACION CON CONTROLES'!N68</f>
        <v>El apoyo a la supervisión y profesional designado por el contratista</v>
      </c>
      <c r="U63" s="9" t="str">
        <f>+'EVALUACION CON CONTROLES'!O68</f>
        <v>Durante la ejecución del contrato</v>
      </c>
      <c r="V63" s="9" t="str">
        <f>+'EVALUACION CON CONTROLES'!P68</f>
        <v>Cierre o liquidación del contrato</v>
      </c>
      <c r="W63" s="9" t="str">
        <f>+'EVALUACION CON CONTROLES'!Q68</f>
        <v>Revisión documental de la evidencia establecida en el tratamiento/control</v>
      </c>
      <c r="X63" s="9" t="str">
        <f>+'EVALUACION CON CONTROLES'!R68</f>
        <v>A más tardar 10 días después del inicio del contrato, establecerán un cronograma de trabajo y le realizarán un seguimiento mensual a su cumplimiento</v>
      </c>
    </row>
    <row r="64" spans="2:24" ht="406.5" thickBot="1" x14ac:dyDescent="0.3">
      <c r="B64" s="82">
        <v>54</v>
      </c>
      <c r="C64" s="9" t="str">
        <f>+'EVALUACION CON CONTROLES'!C69:F69</f>
        <v xml:space="preserve">Eventos de baja Calidad  en la ejecución </v>
      </c>
      <c r="D64" s="83" t="str">
        <f>+'EVALUACION CON CONTROLES'!B69</f>
        <v>EJECUCIÓN</v>
      </c>
      <c r="E64" s="83" t="str">
        <f>VLOOKUP(C64,'IDENTIFICACION Y ANALISIS'!$B$19:$F$79,3,FALSE)</f>
        <v>General</v>
      </c>
      <c r="F64" s="83" t="str">
        <f>VLOOKUP(C64,'IDENTIFICACION Y ANALISIS'!$B$19:$F$79,4,FALSE)</f>
        <v>Externo</v>
      </c>
      <c r="G64" s="9" t="str">
        <f>+EVALUACION!H70</f>
        <v>Rechazo de los entregables.Incremento de costos.Pérdida de satisfacción del cliente. Repercusiones legales.Aumento del tiempo de entregaEficiencia reducida.</v>
      </c>
      <c r="H64" s="9">
        <f>+EVALUACION!I70</f>
        <v>2</v>
      </c>
      <c r="I64" s="9">
        <f>+EVALUACION!J70</f>
        <v>5</v>
      </c>
      <c r="J64" s="9">
        <f>+EVALUACION!K70</f>
        <v>7</v>
      </c>
      <c r="K64" s="89" t="str">
        <f>+EVALUACION!L70</f>
        <v>ALTO</v>
      </c>
      <c r="L64" s="67" t="s">
        <v>221</v>
      </c>
      <c r="M64" s="84">
        <v>1</v>
      </c>
      <c r="N64" s="9" t="str">
        <f>+'EVALUACION CON CONTROLES'!G69</f>
        <v>(1) El apoyo a la supervisión y profesional designado por el contratista, (2) 10 días antes de cada evento (3) realizarán una revisión de los bienes y servicios que se van a utilizar en el evento, y el apoyo a la supervisión deberá aprobarlos, si es necesario deberá solicitar muestras y registros fotográficos. En caso de que en el evento no se presenten los bienes y servicios acordados, el apoyo a la supervisión podrá solicitar la repetición del evento. En caso de que el contratista se niegue, se le informará al supervisor (Alcalde Local) para que tome las medidas pertinentes. (4 )Como evidencia de la ejecución del control quedará el formato GDI-GPD-F029 Formato evidencia de reunión, registro fotográfico, fílmico y comunicaciones realizadas.</v>
      </c>
      <c r="O64" s="9">
        <f>+'EVALUACION CON CONTROLES'!I69</f>
        <v>2</v>
      </c>
      <c r="P64" s="9">
        <f>+'EVALUACION CON CONTROLES'!J69</f>
        <v>5</v>
      </c>
      <c r="Q64" s="9">
        <f>+'EVALUACION CON CONTROLES'!K69</f>
        <v>7</v>
      </c>
      <c r="R64" s="89" t="str">
        <f>+'EVALUACION CON CONTROLES'!L69</f>
        <v>ALTO</v>
      </c>
      <c r="S64" s="9" t="str">
        <f>+'EVALUACION CON CONTROLES'!M69</f>
        <v>NO</v>
      </c>
      <c r="T64" s="9" t="str">
        <f>+'EVALUACION CON CONTROLES'!N69</f>
        <v>El apoyo a la supervisión y profesional designado por el contratista</v>
      </c>
      <c r="U64" s="9" t="str">
        <f>+'EVALUACION CON CONTROLES'!O69</f>
        <v>Durante la ejecución del contrato</v>
      </c>
      <c r="V64" s="9" t="str">
        <f>+'EVALUACION CON CONTROLES'!P69</f>
        <v>Cierre o liquidación del contrato</v>
      </c>
      <c r="W64" s="9" t="str">
        <f>+'EVALUACION CON CONTROLES'!Q69</f>
        <v>Revisión documental de la evidencia establecida en el tratamiento/control</v>
      </c>
      <c r="X64" s="9" t="str">
        <f>+'EVALUACION CON CONTROLES'!R69</f>
        <v>10 días antes de cada evento</v>
      </c>
    </row>
    <row r="65" spans="2:24" ht="232.5" thickBot="1" x14ac:dyDescent="0.3">
      <c r="B65" s="82">
        <v>55</v>
      </c>
      <c r="C65" s="9" t="str">
        <f>+'EVALUACION CON CONTROLES'!C70:F70</f>
        <v>Incumplimiento derivado del trámite de los permisos con autoridades ambientales, la obtención de los mismos, paz y salvos</v>
      </c>
      <c r="D65" s="83" t="str">
        <f>+'EVALUACION CON CONTROLES'!B70</f>
        <v>EJECUCIÓN</v>
      </c>
      <c r="E65" s="83" t="str">
        <f>VLOOKUP(C65,'IDENTIFICACION Y ANALISIS'!$B$19:$F$79,3,FALSE)</f>
        <v>General</v>
      </c>
      <c r="F65" s="83" t="str">
        <f>VLOOKUP(C65,'IDENTIFICACION Y ANALISIS'!$B$19:$F$79,4,FALSE)</f>
        <v>Externo</v>
      </c>
      <c r="G65" s="9" t="str">
        <f>+EVALUACION!H71</f>
        <v>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v>
      </c>
      <c r="H65" s="9">
        <f>+EVALUACION!I71</f>
        <v>2</v>
      </c>
      <c r="I65" s="9">
        <f>+EVALUACION!J71</f>
        <v>3</v>
      </c>
      <c r="J65" s="9">
        <f>+EVALUACION!K71</f>
        <v>5</v>
      </c>
      <c r="K65" s="89" t="str">
        <f>+EVALUACION!L71</f>
        <v>MEDIO</v>
      </c>
      <c r="L65" s="67" t="s">
        <v>221</v>
      </c>
      <c r="M65" s="84">
        <v>1</v>
      </c>
      <c r="N65" s="9" t="str">
        <f>+'EVALUACION CON CONTROLES'!G70</f>
        <v>El apoyo a la supervisión y profesional designado por el contratista, 10 días antes de cada evento realizarán una revisión de los los permisos necesarios para desarrollar el evento, en caso de que los permisos no estén listos salvo alguna excepcionalidad, se deberá reprogramar el evento. Como evidencia de la ejecución del control quedará el formato GDI-GPD-F029 Formato evidencia de reunión y comunicaciones realizadas.</v>
      </c>
      <c r="O65" s="9">
        <f>+'EVALUACION CON CONTROLES'!I70</f>
        <v>2</v>
      </c>
      <c r="P65" s="9">
        <f>+'EVALUACION CON CONTROLES'!J70</f>
        <v>3</v>
      </c>
      <c r="Q65" s="9">
        <f>+'EVALUACION CON CONTROLES'!K70</f>
        <v>5</v>
      </c>
      <c r="R65" s="89" t="str">
        <f>+'EVALUACION CON CONTROLES'!L70</f>
        <v>MEDIO</v>
      </c>
      <c r="S65" s="9" t="str">
        <f>+'EVALUACION CON CONTROLES'!M70</f>
        <v>SI</v>
      </c>
      <c r="T65" s="9" t="str">
        <f>+'EVALUACION CON CONTROLES'!N70</f>
        <v>El apoyo a la supervisión y profesional designado por el contratista</v>
      </c>
      <c r="U65" s="9" t="str">
        <f>+'EVALUACION CON CONTROLES'!O70</f>
        <v>Durante la ejecución del contrato</v>
      </c>
      <c r="V65" s="9" t="str">
        <f>+'EVALUACION CON CONTROLES'!P70</f>
        <v>Cierre o liquidación del contrato</v>
      </c>
      <c r="W65" s="9" t="str">
        <f>+'EVALUACION CON CONTROLES'!Q70</f>
        <v>Revisión documental de la evidencia establecida en el tratamiento/control</v>
      </c>
      <c r="X65" s="9" t="str">
        <f>+'EVALUACION CON CONTROLES'!R70</f>
        <v>10 días antes de cada evento</v>
      </c>
    </row>
    <row r="66" spans="2:24" ht="276" thickBot="1" x14ac:dyDescent="0.3">
      <c r="B66" s="82">
        <v>56</v>
      </c>
      <c r="C66" s="9" t="str">
        <f>+'EVALUACION CON CONTROLES'!C71:F71</f>
        <v>Insolvencia del contratista</v>
      </c>
      <c r="D66" s="83" t="str">
        <f>+'EVALUACION CON CONTROLES'!B71</f>
        <v>EJECUCIÓN</v>
      </c>
      <c r="E66" s="83" t="s">
        <v>17</v>
      </c>
      <c r="F66" s="83" t="s">
        <v>23</v>
      </c>
      <c r="G66" s="9" t="str">
        <f>+EVALUACION!H72</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66" s="9">
        <f>+EVALUACION!I72</f>
        <v>2</v>
      </c>
      <c r="I66" s="9">
        <f>+EVALUACION!J72</f>
        <v>4</v>
      </c>
      <c r="J66" s="9">
        <f>+EVALUACION!K72</f>
        <v>6</v>
      </c>
      <c r="K66" s="89" t="str">
        <f>+EVALUACION!L72</f>
        <v>ALTO</v>
      </c>
      <c r="L66" s="67" t="s">
        <v>221</v>
      </c>
      <c r="M66" s="84">
        <v>1</v>
      </c>
      <c r="N66" s="9" t="str">
        <f>+'EVALUACION CON CONTROLES'!G71</f>
        <v>(1)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v>
      </c>
      <c r="O66" s="9">
        <f>+'EVALUACION CON CONTROLES'!I71</f>
        <v>2</v>
      </c>
      <c r="P66" s="9">
        <f>+'EVALUACION CON CONTROLES'!J71</f>
        <v>4</v>
      </c>
      <c r="Q66" s="9">
        <f>+'EVALUACION CON CONTROLES'!K71</f>
        <v>6</v>
      </c>
      <c r="R66" s="89" t="str">
        <f>+'EVALUACION CON CONTROLES'!L71</f>
        <v>ALTO</v>
      </c>
      <c r="S66" s="9" t="str">
        <f>+'EVALUACION CON CONTROLES'!M71</f>
        <v>SI</v>
      </c>
      <c r="T66" s="9" t="str">
        <f>+'EVALUACION CON CONTROLES'!N71</f>
        <v>El apoyo a la supervisión y profesional designado por el contratista</v>
      </c>
      <c r="U66" s="9" t="str">
        <f>+'EVALUACION CON CONTROLES'!O71</f>
        <v>Durante la ejecución del contrato</v>
      </c>
      <c r="V66" s="9" t="str">
        <f>+'EVALUACION CON CONTROLES'!P71</f>
        <v>Cierre o liquidación del contrato</v>
      </c>
      <c r="W66" s="9" t="str">
        <f>+'EVALUACION CON CONTROLES'!Q71</f>
        <v>Revisión documental de la evidencia establecida en el tratamiento/control</v>
      </c>
      <c r="X66" s="9" t="str">
        <f>+'EVALUACION CON CONTROLES'!R71</f>
        <v>Mensualmente</v>
      </c>
    </row>
    <row r="67" spans="2:24" ht="261.5" thickBot="1" x14ac:dyDescent="0.3">
      <c r="B67" s="82">
        <v>57</v>
      </c>
      <c r="C67" s="9" t="str">
        <f>+'EVALUACION CON CONTROLES'!C72:F72</f>
        <v>Eventos naturales tales como lluvias, inundaciones y sequias entre otros</v>
      </c>
      <c r="D67" s="83" t="str">
        <f>+'EVALUACION CON CONTROLES'!B72</f>
        <v>EJECUCIÓN</v>
      </c>
      <c r="E67" s="83" t="str">
        <f>VLOOKUP(C67,'IDENTIFICACION Y ANALISIS'!$B$19:$F$79,3,FALSE)</f>
        <v>General</v>
      </c>
      <c r="F67" s="83" t="str">
        <f>VLOOKUP(C67,'IDENTIFICACION Y ANALISIS'!$B$19:$F$79,4,FALSE)</f>
        <v>Externo</v>
      </c>
      <c r="G67" s="9" t="str">
        <f>+EVALUACION!H73</f>
        <v xml:space="preserve">Paralización de actividades, suspensión de actividades, daño en los equipos y materiales, reprogramación de cronograma, retrasos, aumentos en los costos, cumplimiento de claúsulas por incumplimiento de fuerza mayor, retrasos en la entrega de beneficios. </v>
      </c>
      <c r="H67" s="9">
        <f>+EVALUACION!I73</f>
        <v>3</v>
      </c>
      <c r="I67" s="9">
        <f>+EVALUACION!J73</f>
        <v>4</v>
      </c>
      <c r="J67" s="9">
        <f>+EVALUACION!K73</f>
        <v>7</v>
      </c>
      <c r="K67" s="89" t="str">
        <f>+EVALUACION!L73</f>
        <v>ALTO</v>
      </c>
      <c r="L67" s="67" t="s">
        <v>219</v>
      </c>
      <c r="M67" s="83" t="s">
        <v>220</v>
      </c>
      <c r="N67" s="9" t="str">
        <f>+'EVALUACION CON CONTROLES'!G72</f>
        <v>(1) El apoyo a la supervisión y profesional designado por el contratista, (2) 5 días antes de cada evento (3) realizarán una revisión de las condiciones climáticas y en caso de que estas no sean favorables para el desarrolo del evento,se deberán tomar medidas como por ejemplo la instalación de carpas o se deberá reprogramar el evento. (4) Como evidencia de la ejecución del control quedará el formato GDI-GPD-F029 Formato evidencia de reunión y comunicaciones realizadas.</v>
      </c>
      <c r="O67" s="9">
        <f>+'EVALUACION CON CONTROLES'!I72</f>
        <v>3</v>
      </c>
      <c r="P67" s="9">
        <f>+'EVALUACION CON CONTROLES'!J72</f>
        <v>4</v>
      </c>
      <c r="Q67" s="9">
        <f>+'EVALUACION CON CONTROLES'!K72</f>
        <v>7</v>
      </c>
      <c r="R67" s="89" t="str">
        <f>+'EVALUACION CON CONTROLES'!L72</f>
        <v>ALTO</v>
      </c>
      <c r="S67" s="9" t="str">
        <f>+'EVALUACION CON CONTROLES'!M72</f>
        <v>SI</v>
      </c>
      <c r="T67" s="9" t="str">
        <f>+'EVALUACION CON CONTROLES'!N72</f>
        <v>El apoyo a la supervisión y profesional designado por el contratista</v>
      </c>
      <c r="U67" s="9" t="str">
        <f>+'EVALUACION CON CONTROLES'!O72</f>
        <v>Durante la ejecución del contrato</v>
      </c>
      <c r="V67" s="9" t="str">
        <f>+'EVALUACION CON CONTROLES'!P72</f>
        <v>Cierre o liquidación del contrato</v>
      </c>
      <c r="W67" s="9" t="str">
        <f>+'EVALUACION CON CONTROLES'!Q72</f>
        <v>Revisión documental de la evidencia establecida en el tratamiento/control</v>
      </c>
      <c r="X67" s="9" t="str">
        <f>+'EVALUACION CON CONTROLES'!R72</f>
        <v xml:space="preserve"> 5 días antes de cada evento </v>
      </c>
    </row>
    <row r="68" spans="2:24" ht="319" x14ac:dyDescent="0.25">
      <c r="B68" s="82">
        <v>58</v>
      </c>
      <c r="C68" s="9" t="str">
        <f>+'EVALUACION CON CONTROLES'!C73:F73</f>
        <v>Deterioro de las condiciones de seguridad y orden público que impidan el transporte de los funcionarios o el aplazamiento de recorridos</v>
      </c>
      <c r="D68" s="83" t="str">
        <f>+'EVALUACION CON CONTROLES'!B73</f>
        <v>EJECUCIÓN</v>
      </c>
      <c r="E68" s="83" t="str">
        <f>VLOOKUP(C68,'IDENTIFICACION Y ANALISIS'!$B$19:$F$79,3,FALSE)</f>
        <v>General</v>
      </c>
      <c r="F68" s="83" t="str">
        <f>VLOOKUP(C68,'IDENTIFICACION Y ANALISIS'!$B$19:$F$79,4,FALSE)</f>
        <v>Externo</v>
      </c>
      <c r="G68" s="9" t="str">
        <f>+EVALUACION!H74</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68" s="9">
        <f>+EVALUACION!I74</f>
        <v>3</v>
      </c>
      <c r="I68" s="9">
        <f>+EVALUACION!J74</f>
        <v>2</v>
      </c>
      <c r="J68" s="9">
        <f>+EVALUACION!K74</f>
        <v>5</v>
      </c>
      <c r="K68" s="89" t="str">
        <f>+EVALUACION!L74</f>
        <v>MEDIO</v>
      </c>
      <c r="L68" s="67" t="s">
        <v>219</v>
      </c>
      <c r="M68" s="83" t="s">
        <v>220</v>
      </c>
      <c r="N68" s="9" t="str">
        <f>+'EVALUACION CON CONTROLES'!G73</f>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
      <c r="O68" s="9">
        <f>+'EVALUACION CON CONTROLES'!I73</f>
        <v>3</v>
      </c>
      <c r="P68" s="9">
        <f>+'EVALUACION CON CONTROLES'!J73</f>
        <v>2</v>
      </c>
      <c r="Q68" s="9">
        <f>+'EVALUACION CON CONTROLES'!K73</f>
        <v>5</v>
      </c>
      <c r="R68" s="89" t="str">
        <f>+'EVALUACION CON CONTROLES'!L73</f>
        <v>MEDIO</v>
      </c>
      <c r="S68" s="9" t="str">
        <f>+'EVALUACION CON CONTROLES'!M73</f>
        <v>SI</v>
      </c>
      <c r="T68" s="9" t="str">
        <f>+'EVALUACION CON CONTROLES'!N73</f>
        <v>El apoyo a la supervisión y profesional designado por el contratista</v>
      </c>
      <c r="U68" s="9" t="str">
        <f>+'EVALUACION CON CONTROLES'!O73</f>
        <v>Durante la ejecución del contrato</v>
      </c>
      <c r="V68" s="9" t="str">
        <f>+'EVALUACION CON CONTROLES'!P73</f>
        <v>Cierre o liquidación del contrato</v>
      </c>
      <c r="W68" s="9" t="str">
        <f>+'EVALUACION CON CONTROLES'!Q73</f>
        <v>Revisión documental de la evidencia establecida en el tratamiento/control</v>
      </c>
      <c r="X68" s="9" t="str">
        <f>+'EVALUACION CON CONTROLES'!R73</f>
        <v xml:space="preserve">10 días antes de cada recorrido  </v>
      </c>
    </row>
    <row r="69" spans="2:24" x14ac:dyDescent="0.25">
      <c r="B69" s="90"/>
      <c r="D69" s="91"/>
      <c r="E69" s="91"/>
      <c r="F69" s="91"/>
      <c r="K69" s="91"/>
      <c r="M69" s="91"/>
      <c r="R69" s="91"/>
      <c r="X69" s="77"/>
    </row>
    <row r="70" spans="2:24" x14ac:dyDescent="0.25">
      <c r="B70" s="90"/>
      <c r="X70" s="77"/>
    </row>
    <row r="71" spans="2:24" x14ac:dyDescent="0.35">
      <c r="B71" s="90"/>
      <c r="E71" s="17"/>
      <c r="F71" s="265" t="s">
        <v>223</v>
      </c>
      <c r="G71" s="265"/>
      <c r="H71" s="17"/>
      <c r="I71" s="17"/>
      <c r="J71" s="157" t="s">
        <v>208</v>
      </c>
      <c r="K71" s="157"/>
      <c r="L71" s="157"/>
      <c r="M71" s="157"/>
      <c r="X71" s="77"/>
    </row>
    <row r="72" spans="2:24" x14ac:dyDescent="0.35">
      <c r="B72" s="90"/>
      <c r="E72" s="174" t="s">
        <v>92</v>
      </c>
      <c r="F72" s="49" t="s">
        <v>93</v>
      </c>
      <c r="G72" s="49" t="s">
        <v>94</v>
      </c>
      <c r="H72" s="17"/>
      <c r="I72" s="17"/>
      <c r="J72" s="172" t="s">
        <v>95</v>
      </c>
      <c r="K72" s="173"/>
      <c r="L72" s="172" t="s">
        <v>94</v>
      </c>
      <c r="M72" s="173"/>
      <c r="X72" s="77"/>
    </row>
    <row r="73" spans="2:24" ht="58" x14ac:dyDescent="0.35">
      <c r="B73" s="90"/>
      <c r="E73" s="174"/>
      <c r="F73" s="9" t="s">
        <v>96</v>
      </c>
      <c r="G73" s="9">
        <v>1</v>
      </c>
      <c r="H73" s="17"/>
      <c r="I73" s="17"/>
      <c r="J73" s="154" t="s">
        <v>97</v>
      </c>
      <c r="K73" s="155"/>
      <c r="L73" s="137">
        <v>1</v>
      </c>
      <c r="M73" s="137"/>
      <c r="X73" s="77"/>
    </row>
    <row r="74" spans="2:24" ht="43.5" x14ac:dyDescent="0.35">
      <c r="B74" s="90"/>
      <c r="E74" s="174"/>
      <c r="F74" s="9" t="s">
        <v>98</v>
      </c>
      <c r="G74" s="9">
        <v>2</v>
      </c>
      <c r="H74" s="17"/>
      <c r="I74" s="17"/>
      <c r="J74" s="154" t="s">
        <v>99</v>
      </c>
      <c r="K74" s="155"/>
      <c r="L74" s="137">
        <v>2</v>
      </c>
      <c r="M74" s="137"/>
      <c r="X74" s="77"/>
    </row>
    <row r="75" spans="2:24" ht="58" x14ac:dyDescent="0.35">
      <c r="B75" s="90"/>
      <c r="E75" s="174"/>
      <c r="F75" s="9" t="s">
        <v>100</v>
      </c>
      <c r="G75" s="9">
        <v>3</v>
      </c>
      <c r="H75" s="17"/>
      <c r="I75" s="17"/>
      <c r="J75" s="154" t="s">
        <v>101</v>
      </c>
      <c r="K75" s="155"/>
      <c r="L75" s="137">
        <v>3</v>
      </c>
      <c r="M75" s="137"/>
      <c r="X75" s="77"/>
    </row>
    <row r="76" spans="2:24" ht="43.5" x14ac:dyDescent="0.35">
      <c r="B76" s="90"/>
      <c r="E76" s="174"/>
      <c r="F76" s="9" t="s">
        <v>102</v>
      </c>
      <c r="G76" s="9">
        <v>4</v>
      </c>
      <c r="H76" s="17"/>
      <c r="I76" s="17"/>
      <c r="J76" s="154" t="s">
        <v>103</v>
      </c>
      <c r="K76" s="155"/>
      <c r="L76" s="137">
        <v>4</v>
      </c>
      <c r="M76" s="137"/>
      <c r="X76" s="77"/>
    </row>
    <row r="77" spans="2:24" ht="43.5" x14ac:dyDescent="0.35">
      <c r="B77" s="90"/>
      <c r="E77" s="174"/>
      <c r="F77" s="9" t="s">
        <v>104</v>
      </c>
      <c r="G77" s="9">
        <v>5</v>
      </c>
      <c r="H77" s="17"/>
      <c r="I77" s="17"/>
      <c r="J77" s="154" t="s">
        <v>105</v>
      </c>
      <c r="K77" s="155"/>
      <c r="L77" s="137">
        <v>5</v>
      </c>
      <c r="M77" s="137"/>
      <c r="X77" s="77"/>
    </row>
    <row r="78" spans="2:24" x14ac:dyDescent="0.35">
      <c r="B78" s="90"/>
      <c r="D78" s="17"/>
      <c r="E78" s="17"/>
      <c r="F78" s="17"/>
      <c r="G78" s="17"/>
      <c r="H78" s="17"/>
      <c r="I78" s="17"/>
      <c r="J78" s="17"/>
      <c r="K78" s="17"/>
      <c r="L78" s="17"/>
      <c r="M78" s="17"/>
      <c r="X78" s="77"/>
    </row>
    <row r="79" spans="2:24" x14ac:dyDescent="0.35">
      <c r="B79" s="90"/>
      <c r="D79" s="157" t="s">
        <v>106</v>
      </c>
      <c r="E79" s="157"/>
      <c r="F79" s="157"/>
      <c r="G79" s="157"/>
      <c r="H79" s="157"/>
      <c r="I79" s="157"/>
      <c r="J79" s="157"/>
      <c r="K79" s="157"/>
      <c r="X79" s="77"/>
    </row>
    <row r="80" spans="2:24" x14ac:dyDescent="0.35">
      <c r="B80" s="90"/>
      <c r="D80" s="156" t="s">
        <v>93</v>
      </c>
      <c r="E80" s="156" t="s">
        <v>94</v>
      </c>
      <c r="F80" s="165" t="s">
        <v>97</v>
      </c>
      <c r="G80" s="165"/>
      <c r="H80" s="217" t="s">
        <v>99</v>
      </c>
      <c r="I80" s="219"/>
      <c r="J80" s="54" t="s">
        <v>101</v>
      </c>
      <c r="K80" s="54" t="s">
        <v>103</v>
      </c>
      <c r="L80" s="49" t="s">
        <v>105</v>
      </c>
      <c r="P80" s="157" t="s">
        <v>120</v>
      </c>
      <c r="Q80" s="157"/>
      <c r="R80" s="157"/>
      <c r="S80" s="157"/>
      <c r="T80" s="157"/>
      <c r="X80" s="77"/>
    </row>
    <row r="81" spans="2:24" x14ac:dyDescent="0.35">
      <c r="B81" s="90"/>
      <c r="D81" s="156"/>
      <c r="E81" s="156"/>
      <c r="F81" s="160">
        <v>1</v>
      </c>
      <c r="G81" s="160"/>
      <c r="H81" s="210">
        <v>2</v>
      </c>
      <c r="I81" s="212"/>
      <c r="J81" s="56">
        <v>3</v>
      </c>
      <c r="K81" s="56">
        <v>4</v>
      </c>
      <c r="L81" s="56">
        <v>5</v>
      </c>
      <c r="P81" s="165" t="s">
        <v>106</v>
      </c>
      <c r="Q81" s="165"/>
      <c r="R81" s="165"/>
      <c r="S81" s="165" t="s">
        <v>119</v>
      </c>
      <c r="T81" s="165"/>
      <c r="X81" s="77"/>
    </row>
    <row r="82" spans="2:24" ht="29" x14ac:dyDescent="0.25">
      <c r="B82" s="90"/>
      <c r="D82" s="9" t="s">
        <v>96</v>
      </c>
      <c r="E82" s="11">
        <v>1</v>
      </c>
      <c r="F82" s="257">
        <v>2</v>
      </c>
      <c r="G82" s="257"/>
      <c r="H82" s="206">
        <v>3</v>
      </c>
      <c r="I82" s="207"/>
      <c r="J82" s="57">
        <v>4</v>
      </c>
      <c r="K82" s="58">
        <v>5</v>
      </c>
      <c r="L82" s="59">
        <v>6</v>
      </c>
      <c r="P82" s="164" t="s">
        <v>121</v>
      </c>
      <c r="Q82" s="164"/>
      <c r="R82" s="164"/>
      <c r="S82" s="129" t="s">
        <v>122</v>
      </c>
      <c r="T82" s="129"/>
      <c r="X82" s="77"/>
    </row>
    <row r="83" spans="2:24" ht="43.5" x14ac:dyDescent="0.25">
      <c r="B83" s="90"/>
      <c r="D83" s="9" t="s">
        <v>98</v>
      </c>
      <c r="E83" s="11">
        <v>2</v>
      </c>
      <c r="F83" s="257">
        <v>3</v>
      </c>
      <c r="G83" s="257"/>
      <c r="H83" s="206">
        <v>4</v>
      </c>
      <c r="I83" s="207"/>
      <c r="J83" s="58">
        <v>5</v>
      </c>
      <c r="K83" s="59">
        <v>6</v>
      </c>
      <c r="L83" s="59">
        <v>7</v>
      </c>
      <c r="P83" s="166" t="s">
        <v>123</v>
      </c>
      <c r="Q83" s="166"/>
      <c r="R83" s="166"/>
      <c r="S83" s="129" t="s">
        <v>124</v>
      </c>
      <c r="T83" s="129"/>
      <c r="X83" s="77"/>
    </row>
    <row r="84" spans="2:24" ht="43.5" x14ac:dyDescent="0.25">
      <c r="B84" s="90"/>
      <c r="D84" s="9" t="s">
        <v>100</v>
      </c>
      <c r="E84" s="11">
        <v>3</v>
      </c>
      <c r="F84" s="257">
        <v>4</v>
      </c>
      <c r="G84" s="257"/>
      <c r="H84" s="208">
        <v>5</v>
      </c>
      <c r="I84" s="209"/>
      <c r="J84" s="59">
        <v>6</v>
      </c>
      <c r="K84" s="59">
        <v>7</v>
      </c>
      <c r="L84" s="60">
        <v>8</v>
      </c>
      <c r="P84" s="175">
        <v>5</v>
      </c>
      <c r="Q84" s="175"/>
      <c r="R84" s="175"/>
      <c r="S84" s="129" t="s">
        <v>125</v>
      </c>
      <c r="T84" s="129"/>
      <c r="X84" s="77"/>
    </row>
    <row r="85" spans="2:24" ht="43.5" x14ac:dyDescent="0.25">
      <c r="B85" s="90"/>
      <c r="D85" s="9" t="s">
        <v>102</v>
      </c>
      <c r="E85" s="11">
        <v>4</v>
      </c>
      <c r="F85" s="175">
        <v>5</v>
      </c>
      <c r="G85" s="175"/>
      <c r="H85" s="168">
        <v>6</v>
      </c>
      <c r="I85" s="216"/>
      <c r="J85" s="59">
        <v>7</v>
      </c>
      <c r="K85" s="60">
        <v>8</v>
      </c>
      <c r="L85" s="60">
        <v>9</v>
      </c>
      <c r="P85" s="257" t="s">
        <v>126</v>
      </c>
      <c r="Q85" s="257"/>
      <c r="R85" s="257"/>
      <c r="S85" s="129" t="s">
        <v>127</v>
      </c>
      <c r="T85" s="129"/>
      <c r="X85" s="77"/>
    </row>
    <row r="86" spans="2:24" ht="43.5" x14ac:dyDescent="0.25">
      <c r="B86" s="90"/>
      <c r="D86" s="9" t="s">
        <v>104</v>
      </c>
      <c r="E86" s="11">
        <v>5</v>
      </c>
      <c r="F86" s="166">
        <v>6</v>
      </c>
      <c r="G86" s="166"/>
      <c r="H86" s="168">
        <v>7</v>
      </c>
      <c r="I86" s="216"/>
      <c r="J86" s="60">
        <v>8</v>
      </c>
      <c r="K86" s="60">
        <v>9</v>
      </c>
      <c r="L86" s="60">
        <v>10</v>
      </c>
      <c r="X86" s="77"/>
    </row>
    <row r="87" spans="2:24" ht="15" thickBot="1" x14ac:dyDescent="0.4">
      <c r="B87" s="92"/>
      <c r="C87" s="93"/>
      <c r="D87" s="32"/>
      <c r="E87" s="32"/>
      <c r="F87" s="32"/>
      <c r="G87" s="32"/>
      <c r="H87" s="32"/>
      <c r="I87" s="32"/>
      <c r="J87" s="32"/>
      <c r="K87" s="32"/>
      <c r="L87" s="32"/>
      <c r="M87" s="32"/>
      <c r="N87" s="93"/>
      <c r="O87" s="93"/>
      <c r="P87" s="93"/>
      <c r="Q87" s="93"/>
      <c r="R87" s="93"/>
      <c r="S87" s="93"/>
      <c r="T87" s="93"/>
      <c r="U87" s="93"/>
      <c r="V87" s="93"/>
      <c r="W87" s="93"/>
      <c r="X87" s="94"/>
    </row>
    <row r="88" spans="2:24" x14ac:dyDescent="0.35">
      <c r="D88" s="17"/>
      <c r="F88" s="17"/>
      <c r="G88" s="17"/>
      <c r="H88" s="17"/>
      <c r="I88" s="17"/>
      <c r="J88" s="17"/>
      <c r="K88" s="17"/>
      <c r="L88" s="17"/>
      <c r="M88" s="17"/>
      <c r="N88" s="17"/>
      <c r="O88" s="17"/>
      <c r="P88" s="17"/>
      <c r="Q88" s="17"/>
      <c r="R88" s="17"/>
    </row>
    <row r="89" spans="2:24" x14ac:dyDescent="0.35">
      <c r="D89" s="17"/>
      <c r="F89" s="17"/>
      <c r="G89" s="17"/>
      <c r="H89" s="17"/>
      <c r="I89" s="17"/>
      <c r="J89" s="17"/>
      <c r="K89" s="17"/>
      <c r="L89" s="17"/>
      <c r="M89" s="17"/>
      <c r="N89" s="17"/>
      <c r="O89" s="17"/>
      <c r="P89" s="17"/>
      <c r="Q89" s="17"/>
      <c r="R89" s="17"/>
    </row>
    <row r="90" spans="2:24" x14ac:dyDescent="0.35">
      <c r="D90" s="17"/>
      <c r="F90" s="17"/>
      <c r="G90" s="17"/>
      <c r="H90" s="17"/>
      <c r="I90" s="17"/>
      <c r="J90" s="17"/>
      <c r="K90" s="17"/>
      <c r="L90" s="17"/>
      <c r="M90" s="17"/>
      <c r="N90" s="17"/>
      <c r="O90" s="17"/>
      <c r="P90" s="17"/>
      <c r="Q90" s="17"/>
      <c r="R90" s="17"/>
    </row>
    <row r="91" spans="2:24" x14ac:dyDescent="0.35">
      <c r="B91" s="52" t="s">
        <v>221</v>
      </c>
      <c r="D91" s="17"/>
      <c r="F91" s="17"/>
      <c r="G91" s="17"/>
      <c r="H91" s="17"/>
      <c r="I91" s="17"/>
      <c r="J91" s="17"/>
      <c r="K91" s="17"/>
      <c r="L91" s="17"/>
      <c r="M91" s="17"/>
      <c r="N91" s="17"/>
      <c r="O91" s="17"/>
      <c r="P91" s="17"/>
      <c r="Q91" s="17"/>
      <c r="R91" s="17"/>
    </row>
    <row r="92" spans="2:24" x14ac:dyDescent="0.35">
      <c r="B92" s="52" t="s">
        <v>218</v>
      </c>
      <c r="D92" s="95"/>
      <c r="F92" s="17"/>
      <c r="G92" s="95"/>
      <c r="H92" s="95"/>
      <c r="I92" s="95"/>
      <c r="J92" s="95"/>
      <c r="K92" s="95"/>
      <c r="L92" s="95"/>
      <c r="M92" s="95"/>
      <c r="N92" s="95"/>
      <c r="O92" s="95"/>
      <c r="P92" s="95"/>
      <c r="Q92" s="95"/>
      <c r="R92" s="95"/>
    </row>
    <row r="93" spans="2:24" x14ac:dyDescent="0.35">
      <c r="B93" s="52" t="s">
        <v>219</v>
      </c>
      <c r="D93" s="17"/>
      <c r="F93" s="17"/>
      <c r="G93" s="17"/>
      <c r="H93" s="17"/>
      <c r="I93" s="17"/>
      <c r="J93" s="17"/>
      <c r="K93" s="17"/>
      <c r="L93" s="17"/>
      <c r="M93" s="17"/>
      <c r="N93" s="17"/>
      <c r="O93" s="17"/>
      <c r="P93" s="17"/>
      <c r="Q93" s="17"/>
      <c r="R93" s="17"/>
    </row>
    <row r="94" spans="2:24" x14ac:dyDescent="0.35">
      <c r="D94" s="17"/>
      <c r="F94" s="17"/>
      <c r="G94" s="17"/>
      <c r="H94" s="17"/>
      <c r="I94" s="17"/>
      <c r="J94" s="17"/>
      <c r="K94" s="17"/>
      <c r="L94" s="17"/>
      <c r="M94" s="17"/>
      <c r="N94" s="17"/>
      <c r="O94" s="17"/>
      <c r="P94" s="17"/>
      <c r="Q94" s="17"/>
      <c r="R94" s="17"/>
    </row>
    <row r="95" spans="2:24" x14ac:dyDescent="0.35">
      <c r="D95" s="17"/>
      <c r="F95" s="17"/>
      <c r="G95" s="17"/>
      <c r="H95" s="17"/>
      <c r="I95" s="17"/>
      <c r="J95" s="17"/>
      <c r="K95" s="17"/>
      <c r="L95" s="17"/>
      <c r="M95" s="17"/>
      <c r="N95" s="17"/>
      <c r="O95" s="17"/>
      <c r="P95" s="17"/>
      <c r="Q95" s="17"/>
      <c r="R95" s="17"/>
    </row>
    <row r="96" spans="2:24" x14ac:dyDescent="0.35">
      <c r="D96" s="17"/>
      <c r="F96" s="17"/>
      <c r="G96" s="17"/>
      <c r="H96" s="17"/>
      <c r="I96" s="17"/>
      <c r="J96" s="17"/>
      <c r="K96" s="17"/>
      <c r="L96" s="17"/>
      <c r="M96" s="17"/>
      <c r="N96" s="17"/>
      <c r="O96" s="17"/>
      <c r="P96" s="17"/>
      <c r="Q96" s="17"/>
      <c r="R96" s="17"/>
    </row>
    <row r="97" spans="4:4" x14ac:dyDescent="0.35">
      <c r="D97" s="17"/>
    </row>
    <row r="98" spans="4:4" x14ac:dyDescent="0.35">
      <c r="D98" s="17"/>
    </row>
  </sheetData>
  <autoFilter ref="B10:X68" xr:uid="{00000000-0001-0000-0400-000000000000}"/>
  <mergeCells count="49">
    <mergeCell ref="S85:T85"/>
    <mergeCell ref="P85:R85"/>
    <mergeCell ref="P82:R82"/>
    <mergeCell ref="B9:R9"/>
    <mergeCell ref="B6:X6"/>
    <mergeCell ref="F71:G71"/>
    <mergeCell ref="J71:M71"/>
    <mergeCell ref="H80:I80"/>
    <mergeCell ref="J73:K73"/>
    <mergeCell ref="J74:K74"/>
    <mergeCell ref="L75:M75"/>
    <mergeCell ref="L76:M76"/>
    <mergeCell ref="D79:K79"/>
    <mergeCell ref="F80:G80"/>
    <mergeCell ref="L73:M73"/>
    <mergeCell ref="L74:M74"/>
    <mergeCell ref="S82:T82"/>
    <mergeCell ref="F82:G82"/>
    <mergeCell ref="S83:T83"/>
    <mergeCell ref="S84:T84"/>
    <mergeCell ref="H84:I84"/>
    <mergeCell ref="F83:G83"/>
    <mergeCell ref="J76:K76"/>
    <mergeCell ref="P80:T80"/>
    <mergeCell ref="B2:B4"/>
    <mergeCell ref="C2:V4"/>
    <mergeCell ref="E80:E81"/>
    <mergeCell ref="H81:I81"/>
    <mergeCell ref="J77:K77"/>
    <mergeCell ref="L77:M77"/>
    <mergeCell ref="D80:D81"/>
    <mergeCell ref="F81:G81"/>
    <mergeCell ref="E72:E77"/>
    <mergeCell ref="W2:X4"/>
    <mergeCell ref="B7:X8"/>
    <mergeCell ref="F86:G86"/>
    <mergeCell ref="H86:I86"/>
    <mergeCell ref="P81:R81"/>
    <mergeCell ref="H83:I83"/>
    <mergeCell ref="H82:I82"/>
    <mergeCell ref="F84:G84"/>
    <mergeCell ref="F85:G85"/>
    <mergeCell ref="P84:R84"/>
    <mergeCell ref="H85:I85"/>
    <mergeCell ref="P83:R83"/>
    <mergeCell ref="L72:M72"/>
    <mergeCell ref="J72:K72"/>
    <mergeCell ref="J75:K75"/>
    <mergeCell ref="S81:T81"/>
  </mergeCells>
  <phoneticPr fontId="1" type="noConversion"/>
  <conditionalFormatting sqref="K11:K6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6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69"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6" min="1" max="23" man="1"/>
    <brk id="24"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Ingrid Johanna Ardila Cárdenas</dc:creator>
  <cp:keywords/>
  <dc:description/>
  <cp:lastModifiedBy>Ingrid Johanna Ardila Cárdenas</cp:lastModifiedBy>
  <cp:revision/>
  <dcterms:created xsi:type="dcterms:W3CDTF">2007-06-14T01:55:06Z</dcterms:created>
  <dcterms:modified xsi:type="dcterms:W3CDTF">2026-09-09T22:16:26Z</dcterms:modified>
  <cp:category/>
  <cp:contentStatus/>
</cp:coreProperties>
</file>