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1. FSE NELSON MANDELA\2026\1. PROCESOS CONTRACTUALES\DIDACTICOS\DOCUMENTOS SECOP II\"/>
    </mc:Choice>
  </mc:AlternateContent>
  <xr:revisionPtr revIDLastSave="0" documentId="13_ncr:1_{81297650-1F15-4202-9B3F-E599AA7D5E3A}" xr6:coauthVersionLast="47" xr6:coauthVersionMax="47" xr10:uidLastSave="{00000000-0000-0000-0000-000000000000}"/>
  <bookViews>
    <workbookView xWindow="-120" yWindow="-120" windowWidth="29040" windowHeight="15720" xr2:uid="{203795D5-3A35-4E04-9A6B-6044B8547EFC}"/>
  </bookViews>
  <sheets>
    <sheet name="PRESENTACIÓN PROPUESTA" sheetId="1" r:id="rId1"/>
    <sheet name="Hoja2" sheetId="3" r:id="rId2"/>
    <sheet name="Hoja1" sheetId="2" r:id="rId3"/>
  </sheets>
  <definedNames>
    <definedName name="_xlnm._FilterDatabase" localSheetId="0" hidden="1">'PRESENTACIÓN PROPUESTA'!$A$6:$J$43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3" i="1" l="1"/>
  <c r="H63" i="1" s="1"/>
  <c r="I63" i="1" s="1"/>
  <c r="G62" i="1"/>
  <c r="H62" i="1" s="1"/>
  <c r="I62" i="1" s="1"/>
  <c r="G61" i="1"/>
  <c r="H61" i="1" s="1"/>
  <c r="I61" i="1" s="1"/>
  <c r="G60" i="1"/>
  <c r="H60" i="1" s="1"/>
  <c r="I60" i="1" s="1"/>
  <c r="G59" i="1"/>
  <c r="H59" i="1" s="1"/>
  <c r="I59" i="1" s="1"/>
  <c r="G56" i="1"/>
  <c r="H56" i="1" s="1"/>
  <c r="I56" i="1" s="1"/>
  <c r="G55" i="1"/>
  <c r="H55" i="1" s="1"/>
  <c r="I55" i="1" s="1"/>
  <c r="G54" i="1"/>
  <c r="H54" i="1" s="1"/>
  <c r="I54" i="1" s="1"/>
  <c r="G53" i="1"/>
  <c r="H53" i="1" s="1"/>
  <c r="I53" i="1" s="1"/>
  <c r="G52" i="1"/>
  <c r="H52" i="1" s="1"/>
  <c r="I52" i="1" s="1"/>
  <c r="G51" i="1"/>
  <c r="H51" i="1" s="1"/>
  <c r="I51" i="1" s="1"/>
  <c r="G40" i="1"/>
  <c r="H40" i="1" s="1"/>
  <c r="I40" i="1" s="1"/>
  <c r="G39" i="1"/>
  <c r="H39" i="1" s="1"/>
  <c r="I39" i="1" s="1"/>
  <c r="G38" i="1"/>
  <c r="H38" i="1" s="1"/>
  <c r="I38" i="1" s="1"/>
  <c r="G37" i="1"/>
  <c r="H37" i="1" s="1"/>
  <c r="I37" i="1" s="1"/>
  <c r="G36" i="1"/>
  <c r="H36" i="1" s="1"/>
  <c r="I36" i="1" s="1"/>
  <c r="G35" i="1"/>
  <c r="H35" i="1" s="1"/>
  <c r="I35" i="1" s="1"/>
  <c r="G34" i="1"/>
  <c r="H34" i="1" s="1"/>
  <c r="I34" i="1" s="1"/>
  <c r="G33" i="1"/>
  <c r="H33" i="1" s="1"/>
  <c r="I33" i="1" s="1"/>
  <c r="G32" i="1"/>
  <c r="H32" i="1" s="1"/>
  <c r="I32" i="1" s="1"/>
  <c r="G31" i="1"/>
  <c r="H31" i="1" s="1"/>
  <c r="I31" i="1" s="1"/>
  <c r="G30" i="1"/>
  <c r="H30" i="1" s="1"/>
  <c r="I30" i="1" s="1"/>
  <c r="G29" i="1"/>
  <c r="H29" i="1" s="1"/>
  <c r="I29" i="1" s="1"/>
  <c r="G28" i="1"/>
  <c r="H28" i="1" s="1"/>
  <c r="I28" i="1" s="1"/>
  <c r="G58" i="1"/>
  <c r="H58" i="1" s="1"/>
  <c r="I58" i="1" s="1"/>
  <c r="G57" i="1"/>
  <c r="H57" i="1" s="1"/>
  <c r="I57" i="1" s="1"/>
  <c r="G41" i="1" l="1"/>
  <c r="H41" i="1" s="1"/>
  <c r="I41" i="1" s="1"/>
  <c r="G27" i="1"/>
  <c r="H27" i="1" s="1"/>
  <c r="I27" i="1" s="1"/>
  <c r="G26" i="1"/>
  <c r="H26" i="1" s="1"/>
  <c r="I26" i="1" s="1"/>
  <c r="G25" i="1"/>
  <c r="H25" i="1" s="1"/>
  <c r="I25" i="1" s="1"/>
  <c r="G24" i="1"/>
  <c r="H24" i="1" s="1"/>
  <c r="I24" i="1" s="1"/>
  <c r="G23" i="1"/>
  <c r="H23" i="1" s="1"/>
  <c r="I23" i="1" s="1"/>
  <c r="G22" i="1"/>
  <c r="H22" i="1" s="1"/>
  <c r="I22" i="1" s="1"/>
  <c r="G21" i="1"/>
  <c r="H21" i="1" s="1"/>
  <c r="I21" i="1" s="1"/>
  <c r="G20" i="1"/>
  <c r="H20" i="1" s="1"/>
  <c r="I20" i="1" s="1"/>
  <c r="G43" i="1"/>
  <c r="H43" i="1" s="1"/>
  <c r="I43" i="1" s="1"/>
  <c r="G42" i="1"/>
  <c r="H42" i="1" s="1"/>
  <c r="I42" i="1" s="1"/>
  <c r="G19" i="1"/>
  <c r="H19" i="1" s="1"/>
  <c r="I19" i="1" s="1"/>
  <c r="G18" i="1"/>
  <c r="H18" i="1" s="1"/>
  <c r="I18" i="1" s="1"/>
  <c r="G47" i="1"/>
  <c r="H47" i="1" s="1"/>
  <c r="I47" i="1" s="1"/>
  <c r="G46" i="1"/>
  <c r="H46" i="1" s="1"/>
  <c r="I46" i="1" s="1"/>
  <c r="G45" i="1"/>
  <c r="H45" i="1" s="1"/>
  <c r="I45" i="1" s="1"/>
  <c r="G44" i="1"/>
  <c r="H44" i="1" s="1"/>
  <c r="I44" i="1" s="1"/>
  <c r="G50" i="1"/>
  <c r="H50" i="1" s="1"/>
  <c r="I50" i="1" s="1"/>
  <c r="G49" i="1"/>
  <c r="H49" i="1" s="1"/>
  <c r="I49" i="1" s="1"/>
  <c r="G48" i="1"/>
  <c r="H48" i="1" s="1"/>
  <c r="I48" i="1" s="1"/>
  <c r="G7" i="1"/>
  <c r="H7" i="1" s="1"/>
  <c r="I7" i="1" s="1"/>
  <c r="G8" i="1"/>
  <c r="H8" i="1" s="1"/>
  <c r="I8" i="1" s="1"/>
  <c r="G9" i="1"/>
  <c r="H9" i="1" s="1"/>
  <c r="I9" i="1" s="1"/>
  <c r="G10" i="1"/>
  <c r="H10" i="1" s="1"/>
  <c r="I10" i="1" s="1"/>
  <c r="G11" i="1"/>
  <c r="H11" i="1" s="1"/>
  <c r="I11" i="1" s="1"/>
  <c r="G12" i="1"/>
  <c r="H12" i="1" s="1"/>
  <c r="I12" i="1" s="1"/>
  <c r="G13" i="1"/>
  <c r="H13" i="1" s="1"/>
  <c r="I13" i="1" s="1"/>
  <c r="G14" i="1"/>
  <c r="H14" i="1" s="1"/>
  <c r="I14" i="1" s="1"/>
  <c r="G15" i="1"/>
  <c r="H15" i="1" s="1"/>
  <c r="I15" i="1" s="1"/>
  <c r="G16" i="1"/>
  <c r="H16" i="1" s="1"/>
  <c r="I16" i="1" s="1"/>
  <c r="G17" i="1"/>
  <c r="H17" i="1" s="1"/>
  <c r="I17" i="1" s="1"/>
  <c r="G64" i="1"/>
  <c r="H64" i="1" s="1"/>
  <c r="I64" i="1" s="1"/>
  <c r="H65" i="1" l="1"/>
  <c r="H6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PAGADURIA</author>
  </authors>
  <commentList>
    <comment ref="H6" authorId="0" shapeId="0" xr:uid="{FFB25CF4-0E4B-48DF-AD88-32E840895D49}">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5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futureMetadata>
  <valueMetadata count="57">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valueMetadata>
</metadata>
</file>

<file path=xl/sharedStrings.xml><?xml version="1.0" encoding="utf-8"?>
<sst xmlns="http://schemas.openxmlformats.org/spreadsheetml/2006/main" count="160" uniqueCount="157">
  <si>
    <t>PROPONENTE: (Nombre membrete y datos de contacto)</t>
  </si>
  <si>
    <t>DESCRIPCION DEL OBJETO:</t>
  </si>
  <si>
    <t>ITEM</t>
  </si>
  <si>
    <t>DESCRIPCIÓN DEL SERVICIO</t>
  </si>
  <si>
    <t>CANTIDAD</t>
  </si>
  <si>
    <t>UNIDAD DE MEDIDA</t>
  </si>
  <si>
    <t>VALOR UNITARIO</t>
  </si>
  <si>
    <t>IVA</t>
  </si>
  <si>
    <t>VALOR UNITARIO INCLUIDO IVA</t>
  </si>
  <si>
    <t>GARANTIA Y CALIDAD</t>
  </si>
  <si>
    <t>1</t>
  </si>
  <si>
    <t>2</t>
  </si>
  <si>
    <t>3</t>
  </si>
  <si>
    <t>4</t>
  </si>
  <si>
    <t>5</t>
  </si>
  <si>
    <t>6</t>
  </si>
  <si>
    <t>7</t>
  </si>
  <si>
    <t>8</t>
  </si>
  <si>
    <t>9</t>
  </si>
  <si>
    <t xml:space="preserve">* Se debe verificar el % de IVA a aplicar por ítem cotizado según corresponda. La tabla esta formulada para un IVA del 19% </t>
  </si>
  <si>
    <t>NOTAS:</t>
  </si>
  <si>
    <t>a)   El Valor de cada elemento a ofertar debe incluir su transporte, elementos necesarios para su instalación y todos los demás costos a que hubiere lugar. (Precio a todo costo)</t>
  </si>
  <si>
    <t>c) Se debe cumplir con las especificaciones minimas requeridas en cada uno de los ítems, de lo contrario sera causal de rechazo</t>
  </si>
  <si>
    <t>d) Las marcas ofertadas deben ser las entregadas</t>
  </si>
  <si>
    <t>FIRMA REPRESENTANTE LEGAL</t>
  </si>
  <si>
    <t>NOMBRE :</t>
  </si>
  <si>
    <t>C.C. :</t>
  </si>
  <si>
    <t>TELEFONO :</t>
  </si>
  <si>
    <t>10</t>
  </si>
  <si>
    <t>11</t>
  </si>
  <si>
    <t>12</t>
  </si>
  <si>
    <t>VALOR TOTAL INCLUIDO IVA</t>
  </si>
  <si>
    <t>e) Se solicitan marcas especificas, teniendo en cuenta el concepto 2201913000009143 de Colombia Compra Eficiente (…)"Esta conducta no está prohibida por ninguna norma del Estatuto General de Contratación Pública, y no implica, per se, una violación de los principios de libre concurrencia y selección objetiva. Esta posición quedó consignada en el salvamento de voto a la sentencia de la Subsección C de la Sección Tercera del Consejo de Estado ya citada. Existen al menos tres razones por las cuales es posible que en los contratos estatales las entidades puedan pedir marcas de bienes o productos. La primera, porque ni la Ley 80 de 1993 ni la Ley 1150 de 2007, ni ninguna norma de rango legal -o reglamentario- prohíbe que las entidades soliciten marcas, por el contrario, de una interpretación integral de los artículos 13, 32 y 40 de la Ley 80 de 1993 se deduce lo contrario: que las entidades estatales pueden contratar como se hace en el derecho privado, salvo norma en contrario. El artículo 13, sobre la normatividad de los contratos estatales, dispone que los contratos que celebren las entidades a las que les aplica el estatuto se “regirán por las disposiciones comerciales y civiles pertinentes, salvo en las materias particularmente reguladas en esta ley”. Seguidamente, el artículo 32 define el contrato estatal como el acto jurídico generador de obligaciones que celebren las entidades estatales previstos en el derecho privado o derivados de la autonomía de la voluntad. Y el artículo 40, sobre el contenido del contrato estatal, establece que las estipulaciones de los contratos estatales serán aquellas que de acuerdo con las normas civiles y comerciales correspondan a su esencia y naturaleza.</t>
  </si>
  <si>
    <r>
      <t>b)</t>
    </r>
    <r>
      <rPr>
        <b/>
        <sz val="9"/>
        <color rgb="FFFF0000"/>
        <rFont val="Times New Roman"/>
        <family val="1"/>
      </rPr>
      <t xml:space="preserve">   </t>
    </r>
    <r>
      <rPr>
        <b/>
        <sz val="9"/>
        <color rgb="FFFF0000"/>
        <rFont val="Century Gothic"/>
        <family val="2"/>
      </rPr>
      <t>El presente formato es inmodificable so pena de incurrir en causal de rechazo.</t>
    </r>
  </si>
  <si>
    <t xml:space="preserve">MARCA </t>
  </si>
  <si>
    <t xml:space="preserve">IMAGEN DE REFERENCIA </t>
  </si>
  <si>
    <t>VALOR TOTAL</t>
  </si>
  <si>
    <t>13</t>
  </si>
  <si>
    <t>14</t>
  </si>
  <si>
    <t>15</t>
  </si>
  <si>
    <t>16</t>
  </si>
  <si>
    <t>17</t>
  </si>
  <si>
    <t>18</t>
  </si>
  <si>
    <t>19</t>
  </si>
  <si>
    <t>20</t>
  </si>
  <si>
    <t>21</t>
  </si>
  <si>
    <t>22</t>
  </si>
  <si>
    <t>23</t>
  </si>
  <si>
    <t>24</t>
  </si>
  <si>
    <t>25</t>
  </si>
  <si>
    <t>26</t>
  </si>
  <si>
    <t>27</t>
  </si>
  <si>
    <t>28</t>
  </si>
  <si>
    <t>29</t>
  </si>
  <si>
    <t>30</t>
  </si>
  <si>
    <t>31</t>
  </si>
  <si>
    <t>32</t>
  </si>
  <si>
    <t>33</t>
  </si>
  <si>
    <t>Juego Uno Express</t>
  </si>
  <si>
    <t>Material didáctico (flashcards): Get Ready Flash Cards Alphabet &amp; Numbers 2Pack</t>
  </si>
  <si>
    <t>Material didáctico (juego): Reading Comprehension (Set 1)</t>
  </si>
  <si>
    <t>DESCRIPCION</t>
  </si>
  <si>
    <t>VALOR</t>
  </si>
  <si>
    <t>IMPORTE</t>
  </si>
  <si>
    <t>IVA (%)</t>
  </si>
  <si>
    <t>VALOR DE IVA</t>
  </si>
  <si>
    <t>VALOR FINAL</t>
  </si>
  <si>
    <t>AJUSTE IMPORTE</t>
  </si>
  <si>
    <t>AJUSTE IVA</t>
  </si>
  <si>
    <t>sbfComparativo1</t>
  </si>
  <si>
    <t>Medallas reconocimiento, elaboradas en Zamak, en alto relieve marcado en la parte de atrás con logo y leyenda alusivo al evento indicado por la institución, debe incluir cordón al cuello, diseño de acuerdo con imagen de referencia, asi como las cantidades de cada color. Referencia (M439) 4.5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</si>
  <si>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Referencia (M433) de 3.8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</si>
  <si>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Referencia (M451) 3.7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</si>
  <si>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logo voleibol. Referencia (M425) 5.0 cm</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</si>
  <si>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</si>
  <si>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</si>
  <si>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</si>
  <si>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</si>
  <si>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</si>
  <si>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</si>
  <si>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</si>
  <si>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</si>
  <si>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</si>
  <si>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</si>
  <si>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</si>
  <si>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</si>
  <si>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</si>
  <si>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</si>
  <si>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</si>
  <si>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</si>
  <si>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</si>
  <si>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</si>
  <si>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</si>
  <si>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</si>
  <si>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</si>
  <si>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</si>
  <si>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</si>
  <si>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</si>
  <si>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</si>
  <si>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Domino infantil suma: 100% madera
Medidas de cada ficha: 7 cm x 3.5 cm 
Medidas de la caja : largo 15 cm, alto 8.5 cm y ancho 4 cm</t>
  </si>
  <si>
    <t>Domino infantil multiplicaciòn: 100% madera
Medidas de cada ficha: 7 cm x 3.5 cm 
Medidas de la caja : largo 15 cm, alto 8.5 cm y ancho 4 cm</t>
  </si>
  <si>
    <t>Domino infantil divisiòn: 100% madera 
Medidas de cada ficha: 7 cm x 3.5 cm aprox 
Medidas de la caja : largo 15 cm, alto 8.5 cm y ancho 4 cm aprox</t>
  </si>
  <si>
    <t>cubo de la vida mediano Arisma codigo 3910, Elaborado en tela antialergica (lona impermeable) y espuma rosada. Cada lado cuenta con una actividad de uso cotidiano diferente (6 en total), abotonar, abrochar, cierre con cremallera plástico, cierre con velcro, amarrar y colocar correa. Con medidas de 20 cm x 20 cm</t>
  </si>
  <si>
    <t>rompecabezas alfabetico en español didacticos pinocho codigo 1348, Juego fabricado en madera en MDF con impresión serigráfica en policromía a base de tintas UV no tóxicas, compuesto por 1 caja de madera que funciona como almacenamiento y 28 rompecabezas repartidos en 3 piezas que son complementarias entre sí (dibujo, letra, palabra).Piezas: 84
Dimensiones de la pieza: 12 x 6 x 0,3 cm</t>
  </si>
  <si>
    <t>H modulares x30 pzs didacticos pinocho codigo 2932. Juego fabricado en plástico inyectado de diferentes colores. Compuesto por 30 piezas en forma de h con un sistema encajable por pin.
Edad: 4 años o más
Piezas: 30. Dimensiones de la pieza: 8 x 5 x 1,5 cm</t>
  </si>
  <si>
    <t>tubitos conectores X40 pzs didacticos pinocho codigo 3009. Producto fabricado en plástico de diferentes tamaños, formas y colores. Compuesto por 40 piezas entre codos, rectas, T y cruces. Estas fichas se ensamblan mediante un sistema de unión macho-hembra, con el cual se pueden realizar todo tipo de construcciones. Edad: 3 años o más. Piezas: 40. Dimensiones de la pieza: 7 x 2 x 2 cm</t>
  </si>
  <si>
    <t>Mapa de Colombia Político Impreso en poliester - De 100 x 140 cms, envarillados.</t>
  </si>
  <si>
    <t>Mapa de Colombia Físico Impreso en poliester – De 100 x 140 cms. 
 Elaborados En Poliester
 Envarillado.</t>
  </si>
  <si>
    <t>Mapamundi Político Impreso en Poliester de 100 x 140 cms, envarillado</t>
  </si>
  <si>
    <t>Mapamundi Físico Impreso en Poliester de 100 x 140 cms.envarillados</t>
  </si>
  <si>
    <t>Mapa África Político Impreso en Poliester de 100 x 140 cms. Envarillados</t>
  </si>
  <si>
    <t>Mapa América Físico Impreso en Poliester de 100 x 140 cms. Envarillados</t>
  </si>
  <si>
    <t>Mapa Asia Físico Impreso en Poliester – De 100 x 140 cms.envarillados</t>
  </si>
  <si>
    <t>Mapa Europa Físico Impreso en Poliester de 100 x 140 cms. Envarillados</t>
  </si>
  <si>
    <t>Libreta clip con bolígrafo (color negro):</t>
  </si>
  <si>
    <t>Stickers personalizados a full color, de forma redonda, impresos en vinilo adhesivo resistente a la exposición al agua, destinados para adherir en libretas. Dimensiones aproximadas de 7 cm × 7 cm por unidad. Se requiere una cantidad mínima de 150 unidades. La cantidad final podrá ser superior a la mínima requerida, de acuerdo con el aprovechamiento eficiente del material, garantizando en todo caso la entrega de no menos de 150 unidades, sin que las unidades adicionales generen un costo adicional para la Entidad.</t>
  </si>
  <si>
    <t>Banner 100 cm × 200 cm pendón publicitario con porta pendón araña, el diseño se suministra</t>
  </si>
  <si>
    <t>Bolsas ecologica  tipo troquel en tela cambrel. Tamaño 18cm x 23cm (color negro)</t>
  </si>
  <si>
    <t>COLORES CARAS Y COLORES . caracteristicas: 12 Eco lápices hexagonales largos de colores básicos + 6 Eco lápices hexagonales de colores neón. Colores ideales para que todos tus dibujos se destaquen con los tonos neón. Resalta el color de tus diseños en superficies blancas y oscuras. El color del barniz identifica el tono de la mina. Fabricados con madera 100% reforestada, estamos certificados por el FSC (Consejo Administrativo Forestal). referencia  FABER-CASTELL X12 o equivalente</t>
  </si>
  <si>
    <t>Cable para instrumento Ernie Ball Oft P06465: longitud de 3 Metros. cables flexibles Ernie Ball presentan un diseño de calidad fabricado con componentes confiables y duraderos. Este diseño de un solo conductor proporciona un sonido cristalino y nítido, además de una flexibilidad extra para facilitar su enrollado. Los cables flexibles utilizan un blindaje del 95 % para rechazar el ruido no deseado y preservar la señal, y su resistente cubierta exterior de PVC garantiza un rendimiento duradero.</t>
  </si>
  <si>
    <t>Kit inmovilizador de extremidades y cuello, de 5 piezas, reutilizable, fabricado en cartón plástico liviano, impermeable y de fácil limpieza. Incluye inmovilizadores para brazo, muñeca, tobillo, pierna y cuello, con correas de sujeción en velcro.</t>
  </si>
  <si>
    <t>Paleta octagonal de señalización, 30 x 30 cm, fabricada en poliestireno, color blanco, liviana y resistente, de dos caras sin impresión, con superficie apta para personalización.</t>
  </si>
  <si>
    <t xml:space="preserve">Vinilo adhesivo decorativo, tamaño 100 × 100 cm, que incluya el suministro del material y la impresión a full color, de acuerdo con el diseño suministrado por la Entidad. </t>
  </si>
  <si>
    <t>Semillas de romero</t>
  </si>
  <si>
    <t>Semillas de menta</t>
  </si>
  <si>
    <t xml:space="preserve">Semillas de hierbabuena </t>
  </si>
  <si>
    <t xml:space="preserve">Semillas de calendula </t>
  </si>
  <si>
    <t>Semillas de toronjil</t>
  </si>
  <si>
    <t xml:space="preserve">Semillas de albahaca </t>
  </si>
  <si>
    <t xml:space="preserve">Plántulas de pimentón </t>
  </si>
  <si>
    <t>Plántulas de acelga</t>
  </si>
  <si>
    <t xml:space="preserve">Plántulas de lechuga crespa morada </t>
  </si>
  <si>
    <t xml:space="preserve">Tierra abonada x  bolsa de 10 kilogramos </t>
  </si>
  <si>
    <t>Cascarilla de arroz amarilla  x kilogramo</t>
  </si>
  <si>
    <t>Calculadoras cientìficas Kadio 350 ms 240 funciones</t>
  </si>
  <si>
    <t>JUEGO de mesa ¡BASTA! El desafío de palabras que pondrá a prueba tu agilidad mental. Juego De Mesa Familiar Interactivo Electronico. Compuesto por 1 tablero y  36 tarjetas.
Medidas: 27cm x 27cm</t>
  </si>
  <si>
    <t xml:space="preserve">Parqués de sintaxis: juego para relacionar las partes de la oración para darle sentido al texto. 
4 Fichas de colores
 48 Ttarjetas de 16x 16 Cm
 3 Tarjetas de instrucciones y respuestas
</t>
  </si>
  <si>
    <t>Set de lectoescritura para adherir: Material: Plástico flexible 2 mm de espesor
Tamaño: letra más grande: 10.5 x 9.5 cm, letra más pequeña: 7,8 x 1.6 cm
Contenido: 1 caja plástica con tapa, 48 tarjetas doble cara, 86 letras minúsculas y 26 letras mayúsculas
Empaque: caja de cartón. referencia sys didacticos o equivalente</t>
  </si>
  <si>
    <t>Sellos generalidades sin titulo x 100 sellos : Material: Plástico flexible 2 mm de espesor. Tamaño: letra más grande: 10.5 x 9.5 cm, letra más pequeña: 7,8 x 1.6 cm. Lona con cremallera y tapa transparente. Referencia sys didacticos o equivalente</t>
  </si>
  <si>
    <t>Melodica Mc-art L32k 32 Teclas: 
Tipo: Melódica
Categoría: Harmonicas
Referencia: Melodica L32k 32 Teclas con estuche, color azul</t>
  </si>
  <si>
    <t>Solidos geometricos x 6 figuras en caja plástica- Arisma.: Figuras Geométricas Elaboradas En Acrílico Traslúcido Empacado En Caja o Estuche Plastico. De Medidas aproximadas 25cm X 24cm X 11,5cm De Alto. Referencia arisma o equivalente</t>
  </si>
  <si>
    <t>Construcubitos matemáticos x 100 de 10 colores- SYSDidacticos: Material: Plástico.
Contenido: 100 cubitos en 10 colores diferentes, 2 x 2,5 cm c/u
Empaque: bolsa plástica, referencia sys didacticos o equivalente</t>
  </si>
  <si>
    <t>Plaquitas constructoras x 300: Tamaño: más grande: 12,5 x 11 cm, más pequeña: 3,3 x 0,8 cm
Contiene: 300 figuras, referencica sys didacticos o equivalente</t>
  </si>
  <si>
    <t>Sellos animales salvajes x25:Material: Plásticos
Empaque: Estuche plástico
Contenido: 25 sellos
Tamaño: 4.5 x 5.5 cm.
Almohadilla : 6 x 8 cm
Tinta: 20 cc, de referencia sys didacticos o equivalente</t>
  </si>
  <si>
    <t>Sellos animales domésticos x25 : Material: Plástico. Contenido: 25 sellos. Tamaño: 4.5 x 5.5 cm. Almohadilla: 6 x 8 cm. Tinta: 20 cc. Empaque: Estuche plástico, referencia SYS Didácticos o equivalente</t>
  </si>
  <si>
    <t>Set de sellos didácticos de ocupaciones: Material PVC. Non-Toxic NO TOXICO. Dimensiones Base del Sello	5.8 X 4.3 cm. Cantidad de Piezas	30 Sellos. Empaque	Caja Platica 21.5 x 16 x 5 cm. Peso aprox. kg. 0.585. referencia industrias didácticas  ryter  sas o equivalente.</t>
  </si>
  <si>
    <t>Encaja numeros  SYSDidacticos: Material: Plástico Contenido: 54 fichas encajables, flexibles, adherentes, lavables, no tóxicas y resistentes a la manipulación. Referencia sys didacticos o su equivalente</t>
  </si>
  <si>
    <t>OK letras -juego de mesa -SYSDidacticos: Material: Madera MDF
Contenido: 220 fichas, 4 organizadores y 1 catálogo. Tamaño: Fichas de 3.6 x 2.6 x 0.5 cm.Empaque: Estuche en lona con cremallera</t>
  </si>
  <si>
    <t xml:space="preserve">Caja de letras y palabras en español: Juego fabricado en madera MDF con impresión serigráfica en policromía a base de tintas UV no tóxicas, compuesto por una caja en madera con divisiones internas para organizar 27 vocales rojas (tildadas, minúsculas y mayúscula), 80 consonantes (minúscula y mayúscula), 27 dibujos a todo color y 2 soportes en madera para las fichas. Piezas: 136. Dimensiones de la pieza: 4 x 4 x 0,3 cm. referencia pinocho o equivalente
</t>
  </si>
  <si>
    <t xml:space="preserve">Sellos Abecedario scrip x 65: Material: Plástico
Contiene: 65 sellos. Tamaño: 4,5 x 4,5 cm. Almohadilla : 6 x 8 cm Tinta: 20 cc. Empaque: lona con cremallera y tapa transparente. Referencia sys didacticos o equivalente  </t>
  </si>
  <si>
    <t xml:space="preserve">Sellos conjuntos x150: Sellos Colecciones Clásicas
•	Colección formada por 150 sellos. •	Elaborados en caucho en alto relieve de alta definición. •	Cada sello tiene un tamaño de 2,5 cm x 2,5 cm •	Incluye almohadilla de 11,7 cm x 8,3 cm y tinta de 60 ml. •	Empacado en  tarro bombonera con tapa. referenica arisma o equivalente
</t>
  </si>
  <si>
    <t xml:space="preserve">Tubos Boomwhackers Diatonic C Maj Bwdg 8 Notas): El conjunto diatónico Boomwhackers® de 8 notas en do mayor. Estos tubos de percusión asequibles, codificados por colores y sintonizados, El juego incluye ocho tonos  de do a do en una escala diatónica de do mayor (teclas blancas en un piano) . Los tubos varían en longitud desde 12" hasta 24".
•	El juego incluye (8) tubos: C, D, E, F, G, A, B y High C. •	Codificado por colores para cada tono.
</t>
  </si>
  <si>
    <t>Domino infantil nùmeros. 
28 piezas. 100% madera. Medidas de cada ficha: 7 cm x 3.5 cm 
Medidas de la caja : largo 15 cm, alto 8.5 cm y ancho 4 cm</t>
  </si>
  <si>
    <t xml:space="preserve">
Cable para instrumento Donner Ec943 10feet:De 10 pies (aprox. 3 m), con conductor central de cobre libre de oxígeno (OFC) calibre 24 AWG, aislamiento en PVC y doble blindaje de cobre trenzado de alta densidad. Cuenta con conectores macho de 6,35 mm (1/4"), con configuración de un extremo recto y un extremo angular.
Longitud: 10 pies (aprox. 3 m). Conductor: OFC, 24 AWG. Aislamiento: PVC. Blindaje: Doble, cobre trenzado de alta densidad. Conectores: 6,35 mm (1/4"), macho. Configuración: Recto – angular</t>
  </si>
  <si>
    <t xml:space="preserve">3 </t>
  </si>
  <si>
    <t>El Colegio Nelson Mandela I.E.D. requiere contratar la adquisición de material didactico, recursos y elementos pedagógicos, con el fin de fortalecer los procesos de enseñanza y aprendizaje, el desarrollo de habilidades cognitivas, socioemocionales, comunicativas y prácticas, así como la formación integral de los estudiantes, en coherencia con el Proyecto Educativo Institucional (PEI) y los diferentes proyectos pedagógicos y de inversión institucionales, de acuerdo con las necesidades de la institución y el presupuesto aprobado para la vigencia 2026.</t>
  </si>
  <si>
    <t>FORMATO PROPUESTA ECONOMICA INVITACION N° 027-2026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</si>
</sst>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4" formatCode="_-&quot;$&quot;\ * #,##0.00_-;\-&quot;$&quot;\ * #,##0.00_-;_-&quot;$&quot;\ * &quot;-&quot;??_-;_-@_-"/>
    <numFmt numFmtId="164" formatCode="&quot;$&quot;\ #,##0"/>
    <numFmt numFmtId="165" formatCode="&quot;$&quot;\ #,##0.00"/>
    <numFmt numFmtId="166" formatCode="_-&quot;$&quot;\ * #,##0_-;\-&quot;$&quot;\ * #,##0_-;_-&quot;$&quot;\ * &quot;-&quot;??_-;_-@_-"/>
    <numFmt numFmtId="167" formatCode="_(* #,##0.00_);_(* \(#,##0.00\);_(* &quot;-&quot;??_);_(@_)"/>
    <numFmt numFmtId="168" formatCode="_(&quot;$&quot;\ * #,##0.00_);_(&quot;$&quot;\ * \(#,##0.00\);_(&quot;$&quot;\ * &quot;-&quot;??_);_(@_)"/>
  </numFmts>
  <fonts count="21" x14ac:knownFonts="1">
    <font>
      <sz val="11"/>
      <color theme="1"/>
      <name val="Aptos Narrow"/>
      <family val="2"/>
      <scheme val="minor"/>
    </font>
    <font>
      <sz val="11"/>
      <color theme="1"/>
      <name val="Aptos Narrow"/>
      <family val="2"/>
      <scheme val="minor"/>
    </font>
    <font>
      <b/>
      <sz val="9"/>
      <color indexed="81"/>
      <name val="Tahoma"/>
      <family val="2"/>
    </font>
    <font>
      <sz val="9"/>
      <color indexed="81"/>
      <name val="Tahoma"/>
      <family val="2"/>
    </font>
    <font>
      <sz val="10"/>
      <name val="Arial"/>
      <family val="2"/>
    </font>
    <font>
      <sz val="8"/>
      <name val="Aptos Narrow"/>
      <family val="2"/>
      <scheme val="minor"/>
    </font>
    <font>
      <sz val="4"/>
      <color theme="1"/>
      <name val="Arial"/>
      <family val="2"/>
    </font>
    <font>
      <sz val="14"/>
      <color theme="1"/>
      <name val="Arial"/>
      <family val="2"/>
    </font>
    <font>
      <b/>
      <sz val="14"/>
      <color theme="1"/>
      <name val="Arial"/>
      <family val="2"/>
    </font>
    <font>
      <b/>
      <sz val="10"/>
      <color theme="1"/>
      <name val="Arial"/>
      <family val="2"/>
    </font>
    <font>
      <sz val="10"/>
      <color theme="1"/>
      <name val="Arial"/>
      <family val="2"/>
    </font>
    <font>
      <sz val="10"/>
      <color indexed="8"/>
      <name val="Arial"/>
      <family val="2"/>
    </font>
    <font>
      <sz val="11"/>
      <color indexed="8"/>
      <name val="Calibri"/>
      <family val="2"/>
    </font>
    <font>
      <sz val="11"/>
      <color theme="1"/>
      <name val="Arial"/>
      <family val="2"/>
    </font>
    <font>
      <b/>
      <sz val="9"/>
      <color rgb="FFFF0000"/>
      <name val="Arial"/>
      <family val="2"/>
    </font>
    <font>
      <sz val="9"/>
      <name val="Arial"/>
      <family val="2"/>
    </font>
    <font>
      <sz val="9"/>
      <color rgb="FF0070C0"/>
      <name val="Arial"/>
      <family val="2"/>
    </font>
    <font>
      <sz val="9"/>
      <color theme="1"/>
      <name val="Arial"/>
      <family val="2"/>
    </font>
    <font>
      <b/>
      <sz val="9"/>
      <color rgb="FFFF0000"/>
      <name val="Times New Roman"/>
      <family val="1"/>
    </font>
    <font>
      <b/>
      <sz val="9"/>
      <color rgb="FFFF0000"/>
      <name val="Century Gothic"/>
      <family val="2"/>
    </font>
    <font>
      <b/>
      <sz val="14"/>
      <color rgb="FFFF0000"/>
      <name val="Arial"/>
      <family val="2"/>
    </font>
  </fonts>
  <fills count="3">
    <fill>
      <patternFill patternType="none"/>
    </fill>
    <fill>
      <patternFill patternType="gray125"/>
    </fill>
    <fill>
      <patternFill patternType="solid">
        <fgColor indexed="22"/>
        <bgColor indexed="0"/>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diagonal/>
    </border>
    <border>
      <left style="thin">
        <color auto="1"/>
      </left>
      <right style="medium">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5">
    <xf numFmtId="0" fontId="0" fillId="0" borderId="0"/>
    <xf numFmtId="44"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0" fontId="11" fillId="0" borderId="0"/>
  </cellStyleXfs>
  <cellXfs count="64">
    <xf numFmtId="0" fontId="0" fillId="0" borderId="0" xfId="0"/>
    <xf numFmtId="0" fontId="6" fillId="0" borderId="0" xfId="0" applyFont="1" applyAlignment="1">
      <alignment vertical="center" wrapText="1"/>
    </xf>
    <xf numFmtId="49" fontId="7" fillId="0" borderId="0" xfId="0" applyNumberFormat="1" applyFont="1"/>
    <xf numFmtId="0" fontId="7" fillId="0" borderId="0" xfId="0" applyFont="1"/>
    <xf numFmtId="49" fontId="7" fillId="0" borderId="0" xfId="0" applyNumberFormat="1" applyFont="1" applyAlignment="1">
      <alignment vertical="center" wrapText="1"/>
    </xf>
    <xf numFmtId="0" fontId="8" fillId="0" borderId="9" xfId="0" applyFont="1" applyBorder="1" applyAlignment="1">
      <alignment horizontal="center" vertical="center" wrapText="1"/>
    </xf>
    <xf numFmtId="0" fontId="7" fillId="0" borderId="0" xfId="0" applyFont="1" applyAlignment="1">
      <alignment vertical="center" wrapText="1"/>
    </xf>
    <xf numFmtId="49" fontId="8" fillId="0" borderId="9" xfId="0" applyNumberFormat="1" applyFont="1" applyBorder="1" applyAlignment="1">
      <alignment horizontal="center" vertical="center" wrapText="1"/>
    </xf>
    <xf numFmtId="49" fontId="9" fillId="0" borderId="9" xfId="0" applyNumberFormat="1" applyFont="1" applyBorder="1" applyAlignment="1">
      <alignment horizontal="right" vertical="center" wrapText="1"/>
    </xf>
    <xf numFmtId="164" fontId="10" fillId="0" borderId="9" xfId="0" applyNumberFormat="1" applyFont="1" applyBorder="1" applyAlignment="1">
      <alignment horizontal="right" vertical="center" wrapText="1"/>
    </xf>
    <xf numFmtId="164" fontId="9" fillId="0" borderId="9" xfId="0" applyNumberFormat="1" applyFont="1" applyBorder="1" applyAlignment="1">
      <alignment horizontal="right" vertical="center" wrapText="1"/>
    </xf>
    <xf numFmtId="164" fontId="9" fillId="0" borderId="14" xfId="0" applyNumberFormat="1" applyFont="1" applyBorder="1" applyAlignment="1">
      <alignment vertical="center"/>
    </xf>
    <xf numFmtId="164" fontId="9" fillId="0" borderId="9" xfId="0" applyNumberFormat="1" applyFont="1" applyBorder="1" applyAlignment="1">
      <alignment vertical="center"/>
    </xf>
    <xf numFmtId="0" fontId="9" fillId="0" borderId="9" xfId="0" applyFont="1" applyBorder="1" applyAlignment="1">
      <alignment vertical="center"/>
    </xf>
    <xf numFmtId="0" fontId="7" fillId="0" borderId="0" xfId="0" applyFont="1" applyAlignment="1">
      <alignment horizontal="center"/>
    </xf>
    <xf numFmtId="0" fontId="7" fillId="0" borderId="0" xfId="0" applyFont="1" applyAlignment="1">
      <alignment horizontal="center" vertical="center"/>
    </xf>
    <xf numFmtId="49" fontId="7" fillId="0" borderId="0" xfId="0" applyNumberFormat="1" applyFont="1" applyAlignment="1">
      <alignment vertical="center"/>
    </xf>
    <xf numFmtId="0" fontId="7" fillId="0" borderId="0" xfId="0" applyFont="1" applyAlignment="1">
      <alignment vertical="center"/>
    </xf>
    <xf numFmtId="0" fontId="12" fillId="2" borderId="18" xfId="4" applyFont="1" applyFill="1" applyBorder="1" applyAlignment="1">
      <alignment horizontal="center"/>
    </xf>
    <xf numFmtId="0" fontId="12" fillId="0" borderId="19" xfId="4" applyFont="1" applyBorder="1" applyAlignment="1">
      <alignment wrapText="1"/>
    </xf>
    <xf numFmtId="4" fontId="12" fillId="0" borderId="19" xfId="4" applyNumberFormat="1" applyFont="1" applyBorder="1" applyAlignment="1">
      <alignment horizontal="right" wrapText="1"/>
    </xf>
    <xf numFmtId="0" fontId="14" fillId="0" borderId="0" xfId="0" applyFont="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6" fillId="0" borderId="0" xfId="0" applyFont="1"/>
    <xf numFmtId="0" fontId="17" fillId="0" borderId="0" xfId="0" applyFont="1"/>
    <xf numFmtId="0" fontId="7" fillId="0" borderId="9" xfId="0" applyFont="1" applyBorder="1" applyAlignment="1">
      <alignment vertical="center" wrapText="1"/>
    </xf>
    <xf numFmtId="1" fontId="4" fillId="0" borderId="9" xfId="2" applyNumberFormat="1" applyFont="1" applyFill="1" applyBorder="1" applyAlignment="1" applyProtection="1">
      <alignment horizontal="center" vertical="center" wrapText="1"/>
    </xf>
    <xf numFmtId="2" fontId="4" fillId="0" borderId="9" xfId="2" applyNumberFormat="1" applyFont="1" applyFill="1" applyBorder="1" applyAlignment="1" applyProtection="1">
      <alignment horizontal="center" vertical="center" wrapText="1"/>
    </xf>
    <xf numFmtId="168" fontId="4" fillId="0" borderId="17" xfId="3" applyFont="1" applyFill="1" applyBorder="1" applyAlignment="1" applyProtection="1">
      <alignment horizontal="left" vertical="center" wrapText="1"/>
    </xf>
    <xf numFmtId="166" fontId="13" fillId="0" borderId="9" xfId="1" applyNumberFormat="1" applyFont="1" applyFill="1" applyBorder="1" applyAlignment="1">
      <alignment vertical="center"/>
    </xf>
    <xf numFmtId="0" fontId="7" fillId="0" borderId="0" xfId="0" applyFont="1" applyAlignment="1">
      <alignment horizontal="center" vertical="center" wrapText="1"/>
    </xf>
    <xf numFmtId="0" fontId="8" fillId="0" borderId="0" xfId="0" applyFont="1" applyAlignment="1">
      <alignment horizontal="center" vertical="center" wrapText="1"/>
    </xf>
    <xf numFmtId="2" fontId="13" fillId="0" borderId="9" xfId="2" applyNumberFormat="1" applyFont="1" applyFill="1" applyBorder="1" applyAlignment="1" applyProtection="1">
      <alignment horizontal="center" vertical="center" wrapText="1"/>
    </xf>
    <xf numFmtId="0" fontId="14" fillId="0" borderId="0" xfId="0" applyFont="1" applyAlignment="1">
      <alignment horizontal="center" vertical="center" wrapText="1"/>
    </xf>
    <xf numFmtId="0" fontId="13" fillId="0" borderId="0" xfId="0" applyFont="1" applyAlignment="1">
      <alignment horizontal="center" vertical="center" wrapText="1"/>
    </xf>
    <xf numFmtId="1" fontId="10" fillId="0" borderId="9" xfId="2" applyNumberFormat="1" applyFont="1" applyFill="1" applyBorder="1" applyAlignment="1" applyProtection="1">
      <alignment horizontal="center" vertical="center" wrapText="1"/>
    </xf>
    <xf numFmtId="4" fontId="0" fillId="0" borderId="0" xfId="0" applyNumberFormat="1"/>
    <xf numFmtId="8" fontId="0" fillId="0" borderId="0" xfId="0" applyNumberFormat="1"/>
    <xf numFmtId="49" fontId="8" fillId="0" borderId="16" xfId="0" applyNumberFormat="1" applyFont="1" applyBorder="1" applyAlignment="1">
      <alignment horizontal="center" vertical="center"/>
    </xf>
    <xf numFmtId="49" fontId="8" fillId="0" borderId="13" xfId="0" applyNumberFormat="1" applyFont="1" applyBorder="1" applyAlignment="1">
      <alignment horizontal="center" vertical="center"/>
    </xf>
    <xf numFmtId="49" fontId="8" fillId="0" borderId="14" xfId="0" applyNumberFormat="1" applyFont="1" applyBorder="1" applyAlignment="1">
      <alignment horizontal="center" vertical="center"/>
    </xf>
    <xf numFmtId="0" fontId="9" fillId="0" borderId="10" xfId="0" applyFont="1" applyBorder="1" applyAlignment="1">
      <alignment horizontal="right" vertical="center"/>
    </xf>
    <xf numFmtId="0" fontId="9" fillId="0" borderId="11" xfId="0" applyFont="1" applyBorder="1" applyAlignment="1">
      <alignment horizontal="right" vertical="center"/>
    </xf>
    <xf numFmtId="0" fontId="9" fillId="0" borderId="12" xfId="0" applyFont="1" applyBorder="1" applyAlignment="1">
      <alignment horizontal="right" vertical="center"/>
    </xf>
    <xf numFmtId="0" fontId="14" fillId="0" borderId="0" xfId="0" applyFont="1" applyAlignment="1">
      <alignment horizontal="left"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165" fontId="9" fillId="0" borderId="1" xfId="0" applyNumberFormat="1" applyFont="1" applyBorder="1" applyAlignment="1">
      <alignment horizontal="center" vertical="center"/>
    </xf>
    <xf numFmtId="165" fontId="9" fillId="0" borderId="2" xfId="0" applyNumberFormat="1" applyFont="1" applyBorder="1" applyAlignment="1">
      <alignment horizontal="center" vertical="center"/>
    </xf>
    <xf numFmtId="165" fontId="9" fillId="0" borderId="3" xfId="0" applyNumberFormat="1" applyFont="1" applyBorder="1" applyAlignment="1">
      <alignment horizontal="center" vertical="center"/>
    </xf>
    <xf numFmtId="165" fontId="9" fillId="0" borderId="4" xfId="0" applyNumberFormat="1" applyFont="1" applyBorder="1" applyAlignment="1">
      <alignment horizontal="center" vertical="center"/>
    </xf>
    <xf numFmtId="165" fontId="9" fillId="0" borderId="0" xfId="0" applyNumberFormat="1" applyFont="1" applyAlignment="1">
      <alignment horizontal="center" vertical="center"/>
    </xf>
    <xf numFmtId="165" fontId="9" fillId="0" borderId="5" xfId="0" applyNumberFormat="1" applyFont="1" applyBorder="1" applyAlignment="1">
      <alignment horizontal="center" vertical="center"/>
    </xf>
    <xf numFmtId="165" fontId="9" fillId="0" borderId="6" xfId="0" applyNumberFormat="1" applyFont="1" applyBorder="1" applyAlignment="1">
      <alignment horizontal="center" vertical="center"/>
    </xf>
    <xf numFmtId="165" fontId="9" fillId="0" borderId="7" xfId="0" applyNumberFormat="1" applyFont="1" applyBorder="1" applyAlignment="1">
      <alignment horizontal="center" vertical="center"/>
    </xf>
    <xf numFmtId="165" fontId="9" fillId="0" borderId="8" xfId="0" applyNumberFormat="1" applyFont="1" applyBorder="1" applyAlignment="1">
      <alignment horizontal="center" vertical="center"/>
    </xf>
    <xf numFmtId="0" fontId="20" fillId="0" borderId="16"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0" fillId="0" borderId="9" xfId="0" applyBorder="1" applyAlignment="1">
      <alignment vertical="center"/>
    </xf>
    <xf numFmtId="0" fontId="0" fillId="0" borderId="9" xfId="0" applyBorder="1"/>
  </cellXfs>
  <cellStyles count="5">
    <cellStyle name="Millares 2 76" xfId="2" xr:uid="{2C8286E4-287E-4257-B649-8EC4656E2B30}"/>
    <cellStyle name="Moneda" xfId="1" builtinId="4"/>
    <cellStyle name="Moneda 3 4" xfId="3" xr:uid="{D4AB04A8-AF66-4FD0-99FF-95858F04A061}"/>
    <cellStyle name="Normal" xfId="0" builtinId="0"/>
    <cellStyle name="Normal_Hoja1" xfId="4" xr:uid="{496D93D2-4A2A-4F0B-8D00-C7808A5836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64</xdr:row>
      <xdr:rowOff>0</xdr:rowOff>
    </xdr:from>
    <xdr:to>
      <xdr:col>2</xdr:col>
      <xdr:colOff>304800</xdr:colOff>
      <xdr:row>67</xdr:row>
      <xdr:rowOff>88900</xdr:rowOff>
    </xdr:to>
    <xdr:sp macro="" textlink="">
      <xdr:nvSpPr>
        <xdr:cNvPr id="14" name="AutoShape 7">
          <a:extLst>
            <a:ext uri="{FF2B5EF4-FFF2-40B4-BE49-F238E27FC236}">
              <a16:creationId xmlns:a16="http://schemas.microsoft.com/office/drawing/2014/main" id="{AB57868E-9538-46AA-BB3E-8ED216A47A1C}"/>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64</xdr:row>
      <xdr:rowOff>0</xdr:rowOff>
    </xdr:from>
    <xdr:to>
      <xdr:col>2</xdr:col>
      <xdr:colOff>304800</xdr:colOff>
      <xdr:row>67</xdr:row>
      <xdr:rowOff>88900</xdr:rowOff>
    </xdr:to>
    <xdr:sp macro="" textlink="">
      <xdr:nvSpPr>
        <xdr:cNvPr id="15" name="AutoShape 8">
          <a:extLst>
            <a:ext uri="{FF2B5EF4-FFF2-40B4-BE49-F238E27FC236}">
              <a16:creationId xmlns:a16="http://schemas.microsoft.com/office/drawing/2014/main" id="{BF724EBB-4A9C-4936-9B60-C9E0E1681748}"/>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64</xdr:row>
      <xdr:rowOff>0</xdr:rowOff>
    </xdr:from>
    <xdr:to>
      <xdr:col>2</xdr:col>
      <xdr:colOff>304800</xdr:colOff>
      <xdr:row>67</xdr:row>
      <xdr:rowOff>88900</xdr:rowOff>
    </xdr:to>
    <xdr:sp macro="" textlink="">
      <xdr:nvSpPr>
        <xdr:cNvPr id="16" name="AutoShape 9">
          <a:extLst>
            <a:ext uri="{FF2B5EF4-FFF2-40B4-BE49-F238E27FC236}">
              <a16:creationId xmlns:a16="http://schemas.microsoft.com/office/drawing/2014/main" id="{ACD477A6-F5FD-44B7-94AE-C04EC3386A3E}"/>
            </a:ext>
          </a:extLst>
        </xdr:cNvPr>
        <xdr:cNvSpPr>
          <a:spLocks noChangeAspect="1" noChangeArrowheads="1"/>
        </xdr:cNvSpPr>
      </xdr:nvSpPr>
      <xdr:spPr bwMode="auto">
        <a:xfrm>
          <a:off x="1685925" y="2509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64</xdr:row>
      <xdr:rowOff>0</xdr:rowOff>
    </xdr:from>
    <xdr:to>
      <xdr:col>2</xdr:col>
      <xdr:colOff>304800</xdr:colOff>
      <xdr:row>67</xdr:row>
      <xdr:rowOff>85725</xdr:rowOff>
    </xdr:to>
    <xdr:sp macro="" textlink="">
      <xdr:nvSpPr>
        <xdr:cNvPr id="17" name="AutoShape 7">
          <a:extLst>
            <a:ext uri="{FF2B5EF4-FFF2-40B4-BE49-F238E27FC236}">
              <a16:creationId xmlns:a16="http://schemas.microsoft.com/office/drawing/2014/main" id="{A8956126-CB98-418B-9A04-6F855826CA2F}"/>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64</xdr:row>
      <xdr:rowOff>0</xdr:rowOff>
    </xdr:from>
    <xdr:to>
      <xdr:col>2</xdr:col>
      <xdr:colOff>304800</xdr:colOff>
      <xdr:row>67</xdr:row>
      <xdr:rowOff>85725</xdr:rowOff>
    </xdr:to>
    <xdr:sp macro="" textlink="">
      <xdr:nvSpPr>
        <xdr:cNvPr id="18" name="AutoShape 8">
          <a:extLst>
            <a:ext uri="{FF2B5EF4-FFF2-40B4-BE49-F238E27FC236}">
              <a16:creationId xmlns:a16="http://schemas.microsoft.com/office/drawing/2014/main" id="{8BA7E729-E627-4755-9058-BCFB202527B0}"/>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64</xdr:row>
      <xdr:rowOff>0</xdr:rowOff>
    </xdr:from>
    <xdr:to>
      <xdr:col>2</xdr:col>
      <xdr:colOff>304800</xdr:colOff>
      <xdr:row>67</xdr:row>
      <xdr:rowOff>85725</xdr:rowOff>
    </xdr:to>
    <xdr:sp macro="" textlink="">
      <xdr:nvSpPr>
        <xdr:cNvPr id="19" name="AutoShape 9">
          <a:extLst>
            <a:ext uri="{FF2B5EF4-FFF2-40B4-BE49-F238E27FC236}">
              <a16:creationId xmlns:a16="http://schemas.microsoft.com/office/drawing/2014/main" id="{5AD31C4D-E78E-47DE-B29F-4E3BB9374F46}"/>
            </a:ext>
          </a:extLst>
        </xdr:cNvPr>
        <xdr:cNvSpPr>
          <a:spLocks noChangeAspect="1" noChangeArrowheads="1"/>
        </xdr:cNvSpPr>
      </xdr:nvSpPr>
      <xdr:spPr bwMode="auto">
        <a:xfrm>
          <a:off x="1685925" y="2520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64</xdr:row>
      <xdr:rowOff>0</xdr:rowOff>
    </xdr:from>
    <xdr:to>
      <xdr:col>10</xdr:col>
      <xdr:colOff>304800</xdr:colOff>
      <xdr:row>65</xdr:row>
      <xdr:rowOff>66675</xdr:rowOff>
    </xdr:to>
    <xdr:sp macro="" textlink="">
      <xdr:nvSpPr>
        <xdr:cNvPr id="2" name="AutoShape 18">
          <a:extLst>
            <a:ext uri="{FF2B5EF4-FFF2-40B4-BE49-F238E27FC236}">
              <a16:creationId xmlns:a16="http://schemas.microsoft.com/office/drawing/2014/main" id="{D98AA56A-FF1A-4E82-BD5E-E841630239BA}"/>
            </a:ext>
          </a:extLst>
        </xdr:cNvPr>
        <xdr:cNvSpPr>
          <a:spLocks noChangeAspect="1" noChangeArrowheads="1"/>
        </xdr:cNvSpPr>
      </xdr:nvSpPr>
      <xdr:spPr bwMode="auto">
        <a:xfrm>
          <a:off x="11049000" y="3189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52</xdr:row>
      <xdr:rowOff>0</xdr:rowOff>
    </xdr:from>
    <xdr:to>
      <xdr:col>11</xdr:col>
      <xdr:colOff>304800</xdr:colOff>
      <xdr:row>52</xdr:row>
      <xdr:rowOff>304800</xdr:rowOff>
    </xdr:to>
    <xdr:sp macro="" textlink="">
      <xdr:nvSpPr>
        <xdr:cNvPr id="3" name="AutoShape 3" descr="Semilla Romero 0.05 Gramos, marca Ergo - Foto Principal">
          <a:extLst>
            <a:ext uri="{FF2B5EF4-FFF2-40B4-BE49-F238E27FC236}">
              <a16:creationId xmlns:a16="http://schemas.microsoft.com/office/drawing/2014/main" id="{940FF47E-DB00-4C98-A209-DC63A650A247}"/>
            </a:ext>
          </a:extLst>
        </xdr:cNvPr>
        <xdr:cNvSpPr>
          <a:spLocks noChangeAspect="1" noChangeArrowheads="1"/>
        </xdr:cNvSpPr>
      </xdr:nvSpPr>
      <xdr:spPr bwMode="auto">
        <a:xfrm>
          <a:off x="10963275" y="9380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57">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1620-BC57-4677-AE89-ED1F1B622106}">
  <sheetPr>
    <pageSetUpPr fitToPage="1"/>
  </sheetPr>
  <dimension ref="A1:L85"/>
  <sheetViews>
    <sheetView tabSelected="1" zoomScaleNormal="100" workbookViewId="0">
      <selection activeCell="C1" sqref="C1:L3"/>
    </sheetView>
  </sheetViews>
  <sheetFormatPr baseColWidth="10" defaultColWidth="11.42578125" defaultRowHeight="18" x14ac:dyDescent="0.25"/>
  <cols>
    <col min="1" max="1" width="1.85546875" style="1" customWidth="1"/>
    <col min="2" max="2" width="8.140625" style="2" customWidth="1"/>
    <col min="3" max="3" width="119.28515625" style="32" customWidth="1"/>
    <col min="4" max="4" width="17.140625" style="14" customWidth="1"/>
    <col min="5" max="5" width="18.7109375" style="14" customWidth="1"/>
    <col min="6" max="6" width="19.5703125" style="17" customWidth="1"/>
    <col min="7" max="7" width="15.7109375" style="3" customWidth="1"/>
    <col min="8" max="8" width="19.42578125" style="3" customWidth="1"/>
    <col min="9" max="9" width="23.5703125" style="3" customWidth="1"/>
    <col min="10" max="10" width="23.140625" style="3" customWidth="1"/>
    <col min="11" max="11" width="15.5703125" style="3" customWidth="1"/>
    <col min="12" max="12" width="22.28515625" style="3" customWidth="1"/>
    <col min="13" max="16384" width="11.42578125" style="3"/>
  </cols>
  <sheetData>
    <row r="1" spans="1:12" ht="15" customHeight="1" thickBot="1" x14ac:dyDescent="0.3">
      <c r="C1" s="48" t="s">
        <v>156</v>
      </c>
      <c r="D1" s="48"/>
      <c r="E1" s="48"/>
      <c r="F1" s="48"/>
      <c r="G1" s="48"/>
      <c r="H1" s="48"/>
      <c r="I1" s="48"/>
      <c r="J1" s="48"/>
      <c r="K1" s="48"/>
      <c r="L1" s="48"/>
    </row>
    <row r="2" spans="1:12" ht="15" customHeight="1" thickBot="1" x14ac:dyDescent="0.3">
      <c r="C2" s="48"/>
      <c r="D2" s="48"/>
      <c r="E2" s="48"/>
      <c r="F2" s="48"/>
      <c r="G2" s="48"/>
      <c r="H2" s="48"/>
      <c r="I2" s="48"/>
      <c r="J2" s="48"/>
      <c r="K2" s="48"/>
      <c r="L2" s="48"/>
    </row>
    <row r="3" spans="1:12" ht="15" customHeight="1" thickBot="1" x14ac:dyDescent="0.3">
      <c r="C3" s="48"/>
      <c r="D3" s="48"/>
      <c r="E3" s="48"/>
      <c r="F3" s="48"/>
      <c r="G3" s="48"/>
      <c r="H3" s="48"/>
      <c r="I3" s="48"/>
      <c r="J3" s="48"/>
      <c r="K3" s="48"/>
      <c r="L3" s="48"/>
    </row>
    <row r="4" spans="1:12" s="6" customFormat="1" ht="122.25" customHeight="1" thickBot="1" x14ac:dyDescent="0.3">
      <c r="A4" s="1"/>
      <c r="B4" s="4"/>
      <c r="C4" s="5" t="s">
        <v>0</v>
      </c>
      <c r="D4" s="48"/>
      <c r="E4" s="48"/>
      <c r="F4" s="48"/>
      <c r="G4" s="48"/>
      <c r="H4" s="48"/>
      <c r="I4" s="48"/>
      <c r="J4" s="48"/>
      <c r="K4" s="48"/>
      <c r="L4" s="48"/>
    </row>
    <row r="5" spans="1:12" s="6" customFormat="1" ht="102" customHeight="1" thickBot="1" x14ac:dyDescent="0.3">
      <c r="A5" s="1"/>
      <c r="B5" s="4"/>
      <c r="C5" s="5" t="s">
        <v>1</v>
      </c>
      <c r="D5" s="47" t="s">
        <v>155</v>
      </c>
      <c r="E5" s="47"/>
      <c r="F5" s="47"/>
      <c r="G5" s="47"/>
      <c r="H5" s="47"/>
      <c r="I5" s="47"/>
      <c r="J5" s="47"/>
      <c r="K5" s="47"/>
      <c r="L5" s="47"/>
    </row>
    <row r="6" spans="1:12" s="6" customFormat="1" ht="56.25" customHeight="1" thickBot="1" x14ac:dyDescent="0.3">
      <c r="A6" s="1"/>
      <c r="B6" s="7" t="s">
        <v>2</v>
      </c>
      <c r="C6" s="5" t="s">
        <v>3</v>
      </c>
      <c r="D6" s="5" t="s">
        <v>4</v>
      </c>
      <c r="E6" s="5" t="s">
        <v>5</v>
      </c>
      <c r="F6" s="5" t="s">
        <v>6</v>
      </c>
      <c r="G6" s="5" t="s">
        <v>7</v>
      </c>
      <c r="H6" s="5" t="s">
        <v>8</v>
      </c>
      <c r="I6" s="5" t="s">
        <v>36</v>
      </c>
      <c r="J6" s="5" t="s">
        <v>9</v>
      </c>
      <c r="K6" s="5" t="s">
        <v>34</v>
      </c>
      <c r="L6" s="5" t="s">
        <v>35</v>
      </c>
    </row>
    <row r="7" spans="1:12" s="6" customFormat="1" ht="64.5" customHeight="1" thickBot="1" x14ac:dyDescent="0.3">
      <c r="A7" s="1"/>
      <c r="B7" s="8" t="s">
        <v>10</v>
      </c>
      <c r="C7" s="34" t="s">
        <v>135</v>
      </c>
      <c r="D7" s="28">
        <v>10</v>
      </c>
      <c r="E7" s="29"/>
      <c r="F7" s="30">
        <v>0</v>
      </c>
      <c r="G7" s="9">
        <f>+F7*19%</f>
        <v>0</v>
      </c>
      <c r="H7" s="9">
        <f>+F7+G7</f>
        <v>0</v>
      </c>
      <c r="I7" s="10">
        <f>D7*H7</f>
        <v>0</v>
      </c>
      <c r="J7" s="10"/>
      <c r="K7" s="27"/>
      <c r="L7" s="62" t="e" vm="1">
        <v>#VALUE!</v>
      </c>
    </row>
    <row r="8" spans="1:12" s="6" customFormat="1" ht="71.25" customHeight="1" thickBot="1" x14ac:dyDescent="0.3">
      <c r="A8" s="1"/>
      <c r="B8" s="8" t="s">
        <v>11</v>
      </c>
      <c r="C8" s="34" t="s">
        <v>136</v>
      </c>
      <c r="D8" s="28">
        <v>10</v>
      </c>
      <c r="E8" s="29"/>
      <c r="F8" s="30">
        <v>0</v>
      </c>
      <c r="G8" s="9">
        <f t="shared" ref="G8:G12" si="0">+F8*19%</f>
        <v>0</v>
      </c>
      <c r="H8" s="9">
        <f t="shared" ref="H8:H12" si="1">+F8+G8</f>
        <v>0</v>
      </c>
      <c r="I8" s="10">
        <f t="shared" ref="I8:I12" si="2">D8*H8</f>
        <v>0</v>
      </c>
      <c r="J8" s="10"/>
      <c r="K8" s="27"/>
      <c r="L8" s="62" t="e" vm="2">
        <v>#VALUE!</v>
      </c>
    </row>
    <row r="9" spans="1:12" s="6" customFormat="1" ht="71.25" customHeight="1" thickBot="1" x14ac:dyDescent="0.3">
      <c r="A9" s="1"/>
      <c r="B9" s="8" t="s">
        <v>12</v>
      </c>
      <c r="C9" s="34" t="s">
        <v>148</v>
      </c>
      <c r="D9" s="28">
        <v>9</v>
      </c>
      <c r="E9" s="29"/>
      <c r="F9" s="30">
        <v>0</v>
      </c>
      <c r="G9" s="9">
        <f t="shared" ref="G9" si="3">+F9*19%</f>
        <v>0</v>
      </c>
      <c r="H9" s="9">
        <f t="shared" ref="H9" si="4">+F9+G9</f>
        <v>0</v>
      </c>
      <c r="I9" s="10">
        <f t="shared" ref="I9" si="5">D9*H9</f>
        <v>0</v>
      </c>
      <c r="J9" s="10"/>
      <c r="K9" s="27"/>
      <c r="L9" s="62" t="e" vm="3">
        <v>#VALUE!</v>
      </c>
    </row>
    <row r="10" spans="1:12" s="6" customFormat="1" ht="64.5" customHeight="1" thickBot="1" x14ac:dyDescent="0.3">
      <c r="A10" s="1"/>
      <c r="B10" s="8" t="s">
        <v>13</v>
      </c>
      <c r="C10" s="34" t="s">
        <v>137</v>
      </c>
      <c r="D10" s="28">
        <v>2</v>
      </c>
      <c r="E10" s="29"/>
      <c r="F10" s="31">
        <v>0</v>
      </c>
      <c r="G10" s="9">
        <f t="shared" ref="G10" si="6">+F10*19%</f>
        <v>0</v>
      </c>
      <c r="H10" s="9">
        <f t="shared" ref="H10" si="7">+F10+G10</f>
        <v>0</v>
      </c>
      <c r="I10" s="10">
        <f t="shared" ref="I10" si="8">D10*H10</f>
        <v>0</v>
      </c>
      <c r="J10" s="10"/>
      <c r="K10" s="27"/>
      <c r="L10" s="62" t="e" vm="4">
        <v>#VALUE!</v>
      </c>
    </row>
    <row r="11" spans="1:12" s="6" customFormat="1" ht="64.5" customHeight="1" thickBot="1" x14ac:dyDescent="0.3">
      <c r="A11" s="1"/>
      <c r="B11" s="8" t="s">
        <v>14</v>
      </c>
      <c r="C11" s="34" t="s">
        <v>138</v>
      </c>
      <c r="D11" s="28">
        <v>1</v>
      </c>
      <c r="E11" s="29"/>
      <c r="F11" s="31">
        <v>0</v>
      </c>
      <c r="G11" s="9">
        <f t="shared" si="0"/>
        <v>0</v>
      </c>
      <c r="H11" s="9">
        <f t="shared" si="1"/>
        <v>0</v>
      </c>
      <c r="I11" s="10">
        <f t="shared" si="2"/>
        <v>0</v>
      </c>
      <c r="J11" s="10"/>
      <c r="K11" s="27"/>
      <c r="L11" s="62" t="e" vm="5">
        <v>#VALUE!</v>
      </c>
    </row>
    <row r="12" spans="1:12" s="6" customFormat="1" ht="64.5" customHeight="1" thickBot="1" x14ac:dyDescent="0.3">
      <c r="A12" s="1"/>
      <c r="B12" s="8" t="s">
        <v>15</v>
      </c>
      <c r="C12" s="34" t="s">
        <v>149</v>
      </c>
      <c r="D12" s="28">
        <v>1</v>
      </c>
      <c r="E12" s="29"/>
      <c r="F12" s="31">
        <v>0</v>
      </c>
      <c r="G12" s="9">
        <f t="shared" si="0"/>
        <v>0</v>
      </c>
      <c r="H12" s="9">
        <f t="shared" si="1"/>
        <v>0</v>
      </c>
      <c r="I12" s="10">
        <f t="shared" si="2"/>
        <v>0</v>
      </c>
      <c r="J12" s="10"/>
      <c r="K12" s="27"/>
      <c r="L12" s="62" t="e" vm="6">
        <v>#VALUE!</v>
      </c>
    </row>
    <row r="13" spans="1:12" s="6" customFormat="1" ht="64.5" customHeight="1" thickBot="1" x14ac:dyDescent="0.3">
      <c r="A13" s="1"/>
      <c r="B13" s="8" t="s">
        <v>16</v>
      </c>
      <c r="C13" s="34" t="s">
        <v>150</v>
      </c>
      <c r="D13" s="28">
        <v>1</v>
      </c>
      <c r="E13" s="29"/>
      <c r="F13" s="31">
        <v>0</v>
      </c>
      <c r="G13" s="9">
        <f t="shared" ref="G13" si="9">+F13*19%</f>
        <v>0</v>
      </c>
      <c r="H13" s="9">
        <f t="shared" ref="H13" si="10">+F13+G13</f>
        <v>0</v>
      </c>
      <c r="I13" s="10">
        <f t="shared" ref="I13" si="11">D13*H13</f>
        <v>0</v>
      </c>
      <c r="J13" s="10"/>
      <c r="K13" s="27"/>
      <c r="L13" s="62" t="e" vm="7">
        <v>#VALUE!</v>
      </c>
    </row>
    <row r="14" spans="1:12" s="6" customFormat="1" ht="76.5" customHeight="1" thickBot="1" x14ac:dyDescent="0.3">
      <c r="A14" s="1"/>
      <c r="B14" s="8" t="s">
        <v>17</v>
      </c>
      <c r="C14" s="34" t="s">
        <v>151</v>
      </c>
      <c r="D14" s="28">
        <v>5</v>
      </c>
      <c r="E14" s="29"/>
      <c r="F14" s="31">
        <v>0</v>
      </c>
      <c r="G14" s="9">
        <f>+F14*19%</f>
        <v>0</v>
      </c>
      <c r="H14" s="9">
        <f>+F14+G14</f>
        <v>0</v>
      </c>
      <c r="I14" s="10">
        <f>D14*H14</f>
        <v>0</v>
      </c>
      <c r="J14" s="10"/>
      <c r="K14" s="27"/>
      <c r="L14" s="62" t="e" vm="8">
        <v>#VALUE!</v>
      </c>
    </row>
    <row r="15" spans="1:12" s="6" customFormat="1" ht="64.5" customHeight="1" thickBot="1" x14ac:dyDescent="0.3">
      <c r="A15" s="1"/>
      <c r="B15" s="8" t="s">
        <v>18</v>
      </c>
      <c r="C15" s="36" t="s">
        <v>139</v>
      </c>
      <c r="D15" s="28">
        <v>2</v>
      </c>
      <c r="E15" s="29"/>
      <c r="F15" s="31">
        <v>0</v>
      </c>
      <c r="G15" s="9">
        <f t="shared" ref="G15:G64" si="12">+F15*19%</f>
        <v>0</v>
      </c>
      <c r="H15" s="9">
        <f t="shared" ref="H15:H64" si="13">+F15+G15</f>
        <v>0</v>
      </c>
      <c r="I15" s="10">
        <f t="shared" ref="I15:I64" si="14">D15*H15</f>
        <v>0</v>
      </c>
      <c r="J15" s="10"/>
      <c r="K15" s="27"/>
      <c r="L15" s="62" t="e" vm="9">
        <v>#VALUE!</v>
      </c>
    </row>
    <row r="16" spans="1:12" s="6" customFormat="1" ht="64.5" customHeight="1" thickBot="1" x14ac:dyDescent="0.3">
      <c r="A16" s="1"/>
      <c r="B16" s="8" t="s">
        <v>28</v>
      </c>
      <c r="C16" s="34" t="s">
        <v>140</v>
      </c>
      <c r="D16" s="37">
        <v>1</v>
      </c>
      <c r="E16" s="29"/>
      <c r="F16" s="31">
        <v>0</v>
      </c>
      <c r="G16" s="9">
        <f t="shared" si="12"/>
        <v>0</v>
      </c>
      <c r="H16" s="9">
        <f t="shared" si="13"/>
        <v>0</v>
      </c>
      <c r="I16" s="10">
        <f t="shared" si="14"/>
        <v>0</v>
      </c>
      <c r="J16" s="10"/>
      <c r="K16" s="27"/>
      <c r="L16" s="62" t="e" vm="10">
        <v>#VALUE!</v>
      </c>
    </row>
    <row r="17" spans="1:12" s="6" customFormat="1" ht="64.5" customHeight="1" thickBot="1" x14ac:dyDescent="0.3">
      <c r="A17" s="1"/>
      <c r="B17" s="8" t="s">
        <v>29</v>
      </c>
      <c r="C17" s="34" t="s">
        <v>141</v>
      </c>
      <c r="D17" s="28">
        <v>5</v>
      </c>
      <c r="E17" s="29"/>
      <c r="F17" s="31">
        <v>0</v>
      </c>
      <c r="G17" s="9">
        <f t="shared" si="12"/>
        <v>0</v>
      </c>
      <c r="H17" s="9">
        <f t="shared" si="13"/>
        <v>0</v>
      </c>
      <c r="I17" s="10">
        <f t="shared" si="14"/>
        <v>0</v>
      </c>
      <c r="J17" s="10"/>
      <c r="K17" s="27"/>
      <c r="L17" s="62" t="e" vm="11">
        <v>#VALUE!</v>
      </c>
    </row>
    <row r="18" spans="1:12" s="6" customFormat="1" ht="64.5" customHeight="1" thickBot="1" x14ac:dyDescent="0.3">
      <c r="A18" s="1"/>
      <c r="B18" s="8" t="s">
        <v>30</v>
      </c>
      <c r="C18" s="34" t="s">
        <v>142</v>
      </c>
      <c r="D18" s="28">
        <v>5</v>
      </c>
      <c r="E18" s="29"/>
      <c r="F18" s="31">
        <v>0</v>
      </c>
      <c r="G18" s="9">
        <f t="shared" ref="G18:G43" si="15">+F18*19%</f>
        <v>0</v>
      </c>
      <c r="H18" s="9">
        <f t="shared" ref="H18:H43" si="16">+F18+G18</f>
        <v>0</v>
      </c>
      <c r="I18" s="10">
        <f t="shared" ref="I18:I43" si="17">D18*H18</f>
        <v>0</v>
      </c>
      <c r="J18" s="10"/>
      <c r="K18" s="27"/>
      <c r="L18" s="62" t="e" vm="12">
        <v>#VALUE!</v>
      </c>
    </row>
    <row r="19" spans="1:12" s="6" customFormat="1" ht="64.5" customHeight="1" thickBot="1" x14ac:dyDescent="0.3">
      <c r="A19" s="1"/>
      <c r="B19" s="8" t="s">
        <v>37</v>
      </c>
      <c r="C19" s="34" t="s">
        <v>143</v>
      </c>
      <c r="D19" s="28">
        <v>1</v>
      </c>
      <c r="E19" s="29"/>
      <c r="F19" s="31">
        <v>0</v>
      </c>
      <c r="G19" s="9">
        <f t="shared" si="15"/>
        <v>0</v>
      </c>
      <c r="H19" s="9">
        <f t="shared" si="16"/>
        <v>0</v>
      </c>
      <c r="I19" s="10">
        <f t="shared" si="17"/>
        <v>0</v>
      </c>
      <c r="J19" s="10"/>
      <c r="K19" s="27"/>
      <c r="L19" s="62" t="e" vm="13">
        <v>#VALUE!</v>
      </c>
    </row>
    <row r="20" spans="1:12" s="6" customFormat="1" ht="64.5" customHeight="1" thickBot="1" x14ac:dyDescent="0.3">
      <c r="A20" s="1"/>
      <c r="B20" s="8" t="s">
        <v>38</v>
      </c>
      <c r="C20" s="34" t="s">
        <v>144</v>
      </c>
      <c r="D20" s="28">
        <v>1</v>
      </c>
      <c r="E20" s="29"/>
      <c r="F20" s="31">
        <v>0</v>
      </c>
      <c r="G20" s="9">
        <f t="shared" ref="G20:G41" si="18">+F20*19%</f>
        <v>0</v>
      </c>
      <c r="H20" s="9">
        <f t="shared" ref="H20:H41" si="19">+F20+G20</f>
        <v>0</v>
      </c>
      <c r="I20" s="10">
        <f t="shared" ref="I20:I41" si="20">D20*H20</f>
        <v>0</v>
      </c>
      <c r="J20" s="10"/>
      <c r="K20" s="27"/>
      <c r="L20" s="62" t="e" vm="14">
        <v>#VALUE!</v>
      </c>
    </row>
    <row r="21" spans="1:12" s="6" customFormat="1" ht="64.5" customHeight="1" thickBot="1" x14ac:dyDescent="0.3">
      <c r="A21" s="1"/>
      <c r="B21" s="8" t="s">
        <v>39</v>
      </c>
      <c r="C21" s="34" t="s">
        <v>145</v>
      </c>
      <c r="D21" s="28">
        <v>1</v>
      </c>
      <c r="E21" s="29"/>
      <c r="F21" s="31">
        <v>0</v>
      </c>
      <c r="G21" s="9">
        <f t="shared" si="18"/>
        <v>0</v>
      </c>
      <c r="H21" s="9">
        <f t="shared" si="19"/>
        <v>0</v>
      </c>
      <c r="I21" s="10">
        <f t="shared" si="20"/>
        <v>0</v>
      </c>
      <c r="J21" s="10"/>
      <c r="K21" s="27"/>
      <c r="L21" s="62" t="e" vm="15">
        <v>#VALUE!</v>
      </c>
    </row>
    <row r="22" spans="1:12" s="6" customFormat="1" ht="64.5" customHeight="1" thickBot="1" x14ac:dyDescent="0.3">
      <c r="A22" s="1"/>
      <c r="B22" s="8" t="s">
        <v>40</v>
      </c>
      <c r="C22" s="34" t="s">
        <v>146</v>
      </c>
      <c r="D22" s="28">
        <v>6</v>
      </c>
      <c r="E22" s="29"/>
      <c r="F22" s="31">
        <v>0</v>
      </c>
      <c r="G22" s="9">
        <f t="shared" si="18"/>
        <v>0</v>
      </c>
      <c r="H22" s="9">
        <f t="shared" si="19"/>
        <v>0</v>
      </c>
      <c r="I22" s="10">
        <f t="shared" si="20"/>
        <v>0</v>
      </c>
      <c r="J22" s="10"/>
      <c r="K22" s="27"/>
      <c r="L22" s="62" t="e" vm="16">
        <v>#VALUE!</v>
      </c>
    </row>
    <row r="23" spans="1:12" s="6" customFormat="1" ht="64.5" customHeight="1" thickBot="1" x14ac:dyDescent="0.3">
      <c r="A23" s="1"/>
      <c r="B23" s="8" t="s">
        <v>41</v>
      </c>
      <c r="C23" s="34" t="s">
        <v>147</v>
      </c>
      <c r="D23" s="28">
        <v>3</v>
      </c>
      <c r="E23" s="29"/>
      <c r="F23" s="31">
        <v>0</v>
      </c>
      <c r="G23" s="9">
        <f t="shared" si="18"/>
        <v>0</v>
      </c>
      <c r="H23" s="9">
        <f t="shared" si="19"/>
        <v>0</v>
      </c>
      <c r="I23" s="10">
        <f t="shared" si="20"/>
        <v>0</v>
      </c>
      <c r="J23" s="10"/>
      <c r="K23" s="27"/>
      <c r="L23" s="62" t="e" vm="17">
        <v>#VALUE!</v>
      </c>
    </row>
    <row r="24" spans="1:12" s="6" customFormat="1" ht="64.5" customHeight="1" thickBot="1" x14ac:dyDescent="0.3">
      <c r="A24" s="1"/>
      <c r="B24" s="8" t="s">
        <v>42</v>
      </c>
      <c r="C24" s="34" t="s">
        <v>58</v>
      </c>
      <c r="D24" s="28">
        <v>12</v>
      </c>
      <c r="E24" s="29"/>
      <c r="F24" s="31">
        <v>0</v>
      </c>
      <c r="G24" s="9">
        <f t="shared" si="18"/>
        <v>0</v>
      </c>
      <c r="H24" s="9">
        <f t="shared" si="19"/>
        <v>0</v>
      </c>
      <c r="I24" s="10">
        <f t="shared" si="20"/>
        <v>0</v>
      </c>
      <c r="J24" s="10"/>
      <c r="K24" s="27"/>
      <c r="L24" s="62" t="e" vm="18">
        <v>#VALUE!</v>
      </c>
    </row>
    <row r="25" spans="1:12" s="6" customFormat="1" ht="64.5" customHeight="1" thickBot="1" x14ac:dyDescent="0.3">
      <c r="A25" s="1"/>
      <c r="B25" s="8" t="s">
        <v>43</v>
      </c>
      <c r="C25" s="34" t="s">
        <v>152</v>
      </c>
      <c r="D25" s="28">
        <v>2</v>
      </c>
      <c r="E25" s="29"/>
      <c r="F25" s="31">
        <v>0</v>
      </c>
      <c r="G25" s="9">
        <f t="shared" si="18"/>
        <v>0</v>
      </c>
      <c r="H25" s="9">
        <f t="shared" si="19"/>
        <v>0</v>
      </c>
      <c r="I25" s="10">
        <f t="shared" si="20"/>
        <v>0</v>
      </c>
      <c r="J25" s="10"/>
      <c r="K25" s="27"/>
      <c r="L25" s="62" t="e" vm="19">
        <v>#VALUE!</v>
      </c>
    </row>
    <row r="26" spans="1:12" s="6" customFormat="1" ht="64.5" customHeight="1" thickBot="1" x14ac:dyDescent="0.3">
      <c r="A26" s="1"/>
      <c r="B26" s="8" t="s">
        <v>44</v>
      </c>
      <c r="C26" s="34" t="s">
        <v>99</v>
      </c>
      <c r="D26" s="28">
        <v>4</v>
      </c>
      <c r="E26" s="29"/>
      <c r="F26" s="31">
        <v>0</v>
      </c>
      <c r="G26" s="9">
        <f t="shared" si="18"/>
        <v>0</v>
      </c>
      <c r="H26" s="9">
        <f t="shared" si="19"/>
        <v>0</v>
      </c>
      <c r="I26" s="10">
        <f t="shared" si="20"/>
        <v>0</v>
      </c>
      <c r="J26" s="10"/>
      <c r="K26" s="27"/>
      <c r="L26" s="62" t="e" vm="20">
        <v>#VALUE!</v>
      </c>
    </row>
    <row r="27" spans="1:12" s="6" customFormat="1" ht="64.5" customHeight="1" thickBot="1" x14ac:dyDescent="0.3">
      <c r="A27" s="1"/>
      <c r="B27" s="8" t="s">
        <v>45</v>
      </c>
      <c r="C27" s="34" t="s">
        <v>100</v>
      </c>
      <c r="D27" s="28">
        <v>4</v>
      </c>
      <c r="E27" s="29"/>
      <c r="F27" s="31">
        <v>0</v>
      </c>
      <c r="G27" s="9">
        <f t="shared" si="18"/>
        <v>0</v>
      </c>
      <c r="H27" s="9">
        <f t="shared" si="19"/>
        <v>0</v>
      </c>
      <c r="I27" s="10">
        <f t="shared" si="20"/>
        <v>0</v>
      </c>
      <c r="J27" s="10"/>
      <c r="K27" s="27"/>
      <c r="L27" s="62" t="e" vm="21">
        <v>#VALUE!</v>
      </c>
    </row>
    <row r="28" spans="1:12" s="6" customFormat="1" ht="64.5" customHeight="1" thickBot="1" x14ac:dyDescent="0.3">
      <c r="A28" s="1"/>
      <c r="B28" s="8" t="s">
        <v>46</v>
      </c>
      <c r="C28" s="34" t="s">
        <v>101</v>
      </c>
      <c r="D28" s="28">
        <v>2</v>
      </c>
      <c r="E28" s="29"/>
      <c r="F28" s="31">
        <v>0</v>
      </c>
      <c r="G28" s="9">
        <f t="shared" ref="G28:G40" si="21">+F28*19%</f>
        <v>0</v>
      </c>
      <c r="H28" s="9">
        <f t="shared" ref="H28:H40" si="22">+F28+G28</f>
        <v>0</v>
      </c>
      <c r="I28" s="10">
        <f t="shared" ref="I28:I40" si="23">D28*H28</f>
        <v>0</v>
      </c>
      <c r="J28" s="10"/>
      <c r="K28" s="27"/>
      <c r="L28" s="62" t="e" vm="22">
        <v>#VALUE!</v>
      </c>
    </row>
    <row r="29" spans="1:12" s="6" customFormat="1" ht="64.5" customHeight="1" thickBot="1" x14ac:dyDescent="0.3">
      <c r="A29" s="1"/>
      <c r="B29" s="8" t="s">
        <v>47</v>
      </c>
      <c r="C29" s="34" t="s">
        <v>59</v>
      </c>
      <c r="D29" s="28">
        <v>14</v>
      </c>
      <c r="E29" s="29"/>
      <c r="F29" s="31">
        <v>0</v>
      </c>
      <c r="G29" s="9">
        <f t="shared" si="21"/>
        <v>0</v>
      </c>
      <c r="H29" s="9">
        <f t="shared" si="22"/>
        <v>0</v>
      </c>
      <c r="I29" s="10">
        <f t="shared" si="23"/>
        <v>0</v>
      </c>
      <c r="J29" s="10"/>
      <c r="K29" s="27"/>
      <c r="L29" s="62" t="e" vm="23">
        <v>#VALUE!</v>
      </c>
    </row>
    <row r="30" spans="1:12" s="6" customFormat="1" ht="64.5" customHeight="1" thickBot="1" x14ac:dyDescent="0.3">
      <c r="A30" s="1"/>
      <c r="B30" s="8" t="s">
        <v>48</v>
      </c>
      <c r="C30" s="34" t="s">
        <v>60</v>
      </c>
      <c r="D30" s="28">
        <v>6</v>
      </c>
      <c r="E30" s="29"/>
      <c r="F30" s="31">
        <v>0</v>
      </c>
      <c r="G30" s="9">
        <f t="shared" si="21"/>
        <v>0</v>
      </c>
      <c r="H30" s="9">
        <f t="shared" si="22"/>
        <v>0</v>
      </c>
      <c r="I30" s="10">
        <f t="shared" si="23"/>
        <v>0</v>
      </c>
      <c r="J30" s="10"/>
      <c r="K30" s="27"/>
      <c r="L30" s="62" t="e" vm="24">
        <v>#VALUE!</v>
      </c>
    </row>
    <row r="31" spans="1:12" s="6" customFormat="1" ht="64.5" customHeight="1" thickBot="1" x14ac:dyDescent="0.3">
      <c r="A31" s="1"/>
      <c r="B31" s="8" t="s">
        <v>49</v>
      </c>
      <c r="C31" s="34" t="s">
        <v>102</v>
      </c>
      <c r="D31" s="28">
        <v>5</v>
      </c>
      <c r="E31" s="29"/>
      <c r="F31" s="31">
        <v>0</v>
      </c>
      <c r="G31" s="9">
        <f t="shared" si="21"/>
        <v>0</v>
      </c>
      <c r="H31" s="9">
        <f t="shared" si="22"/>
        <v>0</v>
      </c>
      <c r="I31" s="10">
        <f t="shared" si="23"/>
        <v>0</v>
      </c>
      <c r="J31" s="10"/>
      <c r="K31" s="27"/>
      <c r="L31" s="62" t="e" vm="25">
        <v>#VALUE!</v>
      </c>
    </row>
    <row r="32" spans="1:12" s="6" customFormat="1" ht="64.5" customHeight="1" thickBot="1" x14ac:dyDescent="0.3">
      <c r="A32" s="1"/>
      <c r="B32" s="8" t="s">
        <v>50</v>
      </c>
      <c r="C32" s="34" t="s">
        <v>103</v>
      </c>
      <c r="D32" s="28">
        <v>5</v>
      </c>
      <c r="E32" s="29"/>
      <c r="F32" s="31">
        <v>0</v>
      </c>
      <c r="G32" s="9">
        <f t="shared" si="21"/>
        <v>0</v>
      </c>
      <c r="H32" s="9">
        <f t="shared" si="22"/>
        <v>0</v>
      </c>
      <c r="I32" s="10">
        <f t="shared" si="23"/>
        <v>0</v>
      </c>
      <c r="J32" s="10"/>
      <c r="K32" s="27"/>
      <c r="L32" s="62" t="e" vm="26">
        <v>#VALUE!</v>
      </c>
    </row>
    <row r="33" spans="1:12" s="6" customFormat="1" ht="64.5" customHeight="1" thickBot="1" x14ac:dyDescent="0.3">
      <c r="A33" s="1"/>
      <c r="B33" s="8" t="s">
        <v>51</v>
      </c>
      <c r="C33" s="34" t="s">
        <v>104</v>
      </c>
      <c r="D33" s="28">
        <v>10</v>
      </c>
      <c r="E33" s="29"/>
      <c r="F33" s="31">
        <v>0</v>
      </c>
      <c r="G33" s="9">
        <f t="shared" si="21"/>
        <v>0</v>
      </c>
      <c r="H33" s="9">
        <f t="shared" si="22"/>
        <v>0</v>
      </c>
      <c r="I33" s="10">
        <f t="shared" si="23"/>
        <v>0</v>
      </c>
      <c r="J33" s="10"/>
      <c r="K33" s="27"/>
      <c r="L33" s="62" t="e" vm="27">
        <v>#VALUE!</v>
      </c>
    </row>
    <row r="34" spans="1:12" s="6" customFormat="1" ht="64.5" customHeight="1" thickBot="1" x14ac:dyDescent="0.3">
      <c r="A34" s="1"/>
      <c r="B34" s="8" t="s">
        <v>52</v>
      </c>
      <c r="C34" s="34" t="s">
        <v>105</v>
      </c>
      <c r="D34" s="28">
        <v>10</v>
      </c>
      <c r="E34" s="29"/>
      <c r="F34" s="31">
        <v>0</v>
      </c>
      <c r="G34" s="9">
        <f t="shared" si="21"/>
        <v>0</v>
      </c>
      <c r="H34" s="9">
        <f t="shared" si="22"/>
        <v>0</v>
      </c>
      <c r="I34" s="10">
        <f t="shared" si="23"/>
        <v>0</v>
      </c>
      <c r="J34" s="10"/>
      <c r="K34" s="27"/>
      <c r="L34" s="62" t="e" vm="28">
        <v>#VALUE!</v>
      </c>
    </row>
    <row r="35" spans="1:12" s="6" customFormat="1" ht="64.5" customHeight="1" thickBot="1" x14ac:dyDescent="0.3">
      <c r="A35" s="1"/>
      <c r="B35" s="8" t="s">
        <v>53</v>
      </c>
      <c r="C35" s="34" t="s">
        <v>106</v>
      </c>
      <c r="D35" s="28">
        <v>1</v>
      </c>
      <c r="E35" s="29"/>
      <c r="F35" s="31">
        <v>0</v>
      </c>
      <c r="G35" s="9">
        <f t="shared" si="21"/>
        <v>0</v>
      </c>
      <c r="H35" s="9">
        <f t="shared" si="22"/>
        <v>0</v>
      </c>
      <c r="I35" s="10">
        <f t="shared" si="23"/>
        <v>0</v>
      </c>
      <c r="J35" s="10"/>
      <c r="K35" s="27"/>
      <c r="L35" s="62" t="e" vm="29">
        <v>#VALUE!</v>
      </c>
    </row>
    <row r="36" spans="1:12" s="6" customFormat="1" ht="64.5" customHeight="1" thickBot="1" x14ac:dyDescent="0.3">
      <c r="A36" s="1"/>
      <c r="B36" s="8" t="s">
        <v>54</v>
      </c>
      <c r="C36" s="34" t="s">
        <v>107</v>
      </c>
      <c r="D36" s="28">
        <v>1</v>
      </c>
      <c r="E36" s="29"/>
      <c r="F36" s="31">
        <v>0</v>
      </c>
      <c r="G36" s="9">
        <f t="shared" si="21"/>
        <v>0</v>
      </c>
      <c r="H36" s="9">
        <f t="shared" si="22"/>
        <v>0</v>
      </c>
      <c r="I36" s="10">
        <f t="shared" si="23"/>
        <v>0</v>
      </c>
      <c r="J36" s="10"/>
      <c r="K36" s="27"/>
      <c r="L36" s="62" t="e" vm="30">
        <v>#VALUE!</v>
      </c>
    </row>
    <row r="37" spans="1:12" s="6" customFormat="1" ht="64.5" customHeight="1" thickBot="1" x14ac:dyDescent="0.3">
      <c r="A37" s="1"/>
      <c r="B37" s="8" t="s">
        <v>55</v>
      </c>
      <c r="C37" s="34" t="s">
        <v>108</v>
      </c>
      <c r="D37" s="28">
        <v>1</v>
      </c>
      <c r="E37" s="29"/>
      <c r="F37" s="31">
        <v>0</v>
      </c>
      <c r="G37" s="9">
        <f t="shared" si="21"/>
        <v>0</v>
      </c>
      <c r="H37" s="9">
        <f t="shared" si="22"/>
        <v>0</v>
      </c>
      <c r="I37" s="10">
        <f t="shared" si="23"/>
        <v>0</v>
      </c>
      <c r="J37" s="10"/>
      <c r="K37" s="27"/>
      <c r="L37" s="62" t="e" vm="31">
        <v>#VALUE!</v>
      </c>
    </row>
    <row r="38" spans="1:12" s="6" customFormat="1" ht="64.5" customHeight="1" thickBot="1" x14ac:dyDescent="0.3">
      <c r="A38" s="1"/>
      <c r="B38" s="8" t="s">
        <v>56</v>
      </c>
      <c r="C38" s="34" t="s">
        <v>109</v>
      </c>
      <c r="D38" s="28">
        <v>1</v>
      </c>
      <c r="E38" s="29"/>
      <c r="F38" s="31">
        <v>0</v>
      </c>
      <c r="G38" s="9">
        <f t="shared" si="21"/>
        <v>0</v>
      </c>
      <c r="H38" s="9">
        <f t="shared" si="22"/>
        <v>0</v>
      </c>
      <c r="I38" s="10">
        <f t="shared" si="23"/>
        <v>0</v>
      </c>
      <c r="J38" s="10"/>
      <c r="K38" s="27"/>
      <c r="L38" s="62" t="e" vm="32">
        <v>#VALUE!</v>
      </c>
    </row>
    <row r="39" spans="1:12" s="6" customFormat="1" ht="64.5" customHeight="1" thickBot="1" x14ac:dyDescent="0.3">
      <c r="A39" s="1"/>
      <c r="B39" s="8" t="s">
        <v>57</v>
      </c>
      <c r="C39" s="34" t="s">
        <v>110</v>
      </c>
      <c r="D39" s="28">
        <v>1</v>
      </c>
      <c r="E39" s="29"/>
      <c r="F39" s="31">
        <v>0</v>
      </c>
      <c r="G39" s="9">
        <f t="shared" si="21"/>
        <v>0</v>
      </c>
      <c r="H39" s="9">
        <f t="shared" si="22"/>
        <v>0</v>
      </c>
      <c r="I39" s="10">
        <f t="shared" si="23"/>
        <v>0</v>
      </c>
      <c r="J39" s="10"/>
      <c r="K39" s="27"/>
      <c r="L39" s="62" t="e" vm="33">
        <v>#VALUE!</v>
      </c>
    </row>
    <row r="40" spans="1:12" s="6" customFormat="1" ht="64.5" customHeight="1" thickBot="1" x14ac:dyDescent="0.3">
      <c r="A40" s="1"/>
      <c r="B40" s="8" t="s">
        <v>74</v>
      </c>
      <c r="C40" s="34" t="s">
        <v>111</v>
      </c>
      <c r="D40" s="28">
        <v>1</v>
      </c>
      <c r="E40" s="29"/>
      <c r="F40" s="31">
        <v>0</v>
      </c>
      <c r="G40" s="9">
        <f t="shared" si="21"/>
        <v>0</v>
      </c>
      <c r="H40" s="9">
        <f t="shared" si="22"/>
        <v>0</v>
      </c>
      <c r="I40" s="10">
        <f t="shared" si="23"/>
        <v>0</v>
      </c>
      <c r="J40" s="10"/>
      <c r="K40" s="27"/>
      <c r="L40" s="62" t="e" vm="34">
        <v>#VALUE!</v>
      </c>
    </row>
    <row r="41" spans="1:12" ht="64.5" customHeight="1" thickBot="1" x14ac:dyDescent="0.3">
      <c r="B41" s="8" t="s">
        <v>75</v>
      </c>
      <c r="C41" s="34" t="s">
        <v>112</v>
      </c>
      <c r="D41" s="28">
        <v>1</v>
      </c>
      <c r="E41" s="29"/>
      <c r="F41" s="31">
        <v>0</v>
      </c>
      <c r="G41" s="9">
        <f t="shared" si="18"/>
        <v>0</v>
      </c>
      <c r="H41" s="9">
        <f t="shared" si="19"/>
        <v>0</v>
      </c>
      <c r="I41" s="10">
        <f t="shared" si="20"/>
        <v>0</v>
      </c>
      <c r="J41" s="10"/>
      <c r="K41" s="27"/>
      <c r="L41" s="62" t="e" vm="35">
        <v>#VALUE!</v>
      </c>
    </row>
    <row r="42" spans="1:12" ht="64.5" customHeight="1" thickBot="1" x14ac:dyDescent="0.3">
      <c r="B42" s="8" t="s">
        <v>76</v>
      </c>
      <c r="C42" s="34" t="s">
        <v>113</v>
      </c>
      <c r="D42" s="28">
        <v>1</v>
      </c>
      <c r="E42" s="29"/>
      <c r="F42" s="31">
        <v>0</v>
      </c>
      <c r="G42" s="9">
        <f t="shared" si="15"/>
        <v>0</v>
      </c>
      <c r="H42" s="9">
        <f t="shared" si="16"/>
        <v>0</v>
      </c>
      <c r="I42" s="10">
        <f t="shared" si="17"/>
        <v>0</v>
      </c>
      <c r="J42" s="10"/>
      <c r="K42" s="27"/>
      <c r="L42" s="62" t="e" vm="36">
        <v>#VALUE!</v>
      </c>
    </row>
    <row r="43" spans="1:12" ht="64.5" customHeight="1" thickBot="1" x14ac:dyDescent="0.3">
      <c r="B43" s="8" t="s">
        <v>77</v>
      </c>
      <c r="C43" s="34" t="s">
        <v>114</v>
      </c>
      <c r="D43" s="28">
        <v>45</v>
      </c>
      <c r="E43" s="29"/>
      <c r="F43" s="31">
        <v>0</v>
      </c>
      <c r="G43" s="9">
        <f t="shared" si="15"/>
        <v>0</v>
      </c>
      <c r="H43" s="9">
        <f t="shared" si="16"/>
        <v>0</v>
      </c>
      <c r="I43" s="10">
        <f t="shared" si="17"/>
        <v>0</v>
      </c>
      <c r="J43" s="10"/>
      <c r="K43" s="27"/>
      <c r="L43" s="62" t="e" vm="37">
        <v>#VALUE!</v>
      </c>
    </row>
    <row r="44" spans="1:12" ht="69.75" customHeight="1" thickBot="1" x14ac:dyDescent="0.3">
      <c r="B44" s="8" t="s">
        <v>78</v>
      </c>
      <c r="C44" s="34" t="s">
        <v>115</v>
      </c>
      <c r="D44" s="28">
        <v>150</v>
      </c>
      <c r="E44" s="29"/>
      <c r="F44" s="31">
        <v>0</v>
      </c>
      <c r="G44" s="9">
        <f t="shared" si="12"/>
        <v>0</v>
      </c>
      <c r="H44" s="9">
        <f t="shared" si="13"/>
        <v>0</v>
      </c>
      <c r="I44" s="10">
        <f t="shared" si="14"/>
        <v>0</v>
      </c>
      <c r="J44" s="10"/>
      <c r="K44" s="27"/>
      <c r="L44" s="62" t="e" vm="38">
        <v>#VALUE!</v>
      </c>
    </row>
    <row r="45" spans="1:12" s="17" customFormat="1" ht="64.5" customHeight="1" thickBot="1" x14ac:dyDescent="0.3">
      <c r="A45" s="1"/>
      <c r="B45" s="8" t="s">
        <v>79</v>
      </c>
      <c r="C45" s="34" t="s">
        <v>116</v>
      </c>
      <c r="D45" s="28">
        <v>2</v>
      </c>
      <c r="E45" s="29"/>
      <c r="F45" s="31">
        <v>0</v>
      </c>
      <c r="G45" s="9">
        <f t="shared" si="12"/>
        <v>0</v>
      </c>
      <c r="H45" s="9">
        <f t="shared" si="13"/>
        <v>0</v>
      </c>
      <c r="I45" s="10">
        <f t="shared" si="14"/>
        <v>0</v>
      </c>
      <c r="J45" s="10"/>
      <c r="K45" s="27"/>
      <c r="L45" s="62" t="e" vm="39">
        <v>#VALUE!</v>
      </c>
    </row>
    <row r="46" spans="1:12" ht="64.5" customHeight="1" thickBot="1" x14ac:dyDescent="0.3">
      <c r="B46" s="8" t="s">
        <v>80</v>
      </c>
      <c r="C46" s="34" t="s">
        <v>117</v>
      </c>
      <c r="D46" s="28">
        <v>45</v>
      </c>
      <c r="E46" s="29"/>
      <c r="F46" s="31">
        <v>0</v>
      </c>
      <c r="G46" s="9">
        <f t="shared" si="12"/>
        <v>0</v>
      </c>
      <c r="H46" s="9">
        <f t="shared" si="13"/>
        <v>0</v>
      </c>
      <c r="I46" s="10">
        <f t="shared" si="14"/>
        <v>0</v>
      </c>
      <c r="J46" s="10"/>
      <c r="K46" s="27"/>
      <c r="L46" s="62" t="e" vm="40">
        <v>#VALUE!</v>
      </c>
    </row>
    <row r="47" spans="1:12" ht="68.25" customHeight="1" thickBot="1" x14ac:dyDescent="0.3">
      <c r="B47" s="8" t="s">
        <v>81</v>
      </c>
      <c r="C47" s="34" t="s">
        <v>118</v>
      </c>
      <c r="D47" s="28">
        <v>20</v>
      </c>
      <c r="E47" s="29"/>
      <c r="F47" s="31">
        <v>0</v>
      </c>
      <c r="G47" s="9">
        <f t="shared" ref="G47" si="24">+F47*19%</f>
        <v>0</v>
      </c>
      <c r="H47" s="9">
        <f t="shared" ref="H47" si="25">+F47+G47</f>
        <v>0</v>
      </c>
      <c r="I47" s="10">
        <f t="shared" ref="I47" si="26">D47*H47</f>
        <v>0</v>
      </c>
      <c r="J47" s="10"/>
      <c r="K47" s="27"/>
      <c r="L47" s="62" t="e" vm="41">
        <v>#VALUE!</v>
      </c>
    </row>
    <row r="48" spans="1:12" ht="86.25" thickBot="1" x14ac:dyDescent="0.3">
      <c r="B48" s="8" t="s">
        <v>82</v>
      </c>
      <c r="C48" s="34" t="s">
        <v>153</v>
      </c>
      <c r="D48" s="28">
        <v>3</v>
      </c>
      <c r="E48" s="29"/>
      <c r="F48" s="31">
        <v>0</v>
      </c>
      <c r="G48" s="9">
        <f t="shared" ref="G48:G57" si="27">+F48*19%</f>
        <v>0</v>
      </c>
      <c r="H48" s="9">
        <f t="shared" ref="H48:H57" si="28">+F48+G48</f>
        <v>0</v>
      </c>
      <c r="I48" s="10">
        <f t="shared" ref="I48:I57" si="29">D48*H48</f>
        <v>0</v>
      </c>
      <c r="J48" s="10"/>
      <c r="K48" s="27"/>
      <c r="L48" s="62" t="e" vm="42">
        <v>#VALUE!</v>
      </c>
    </row>
    <row r="49" spans="2:12" ht="72" thickBot="1" x14ac:dyDescent="0.3">
      <c r="B49" s="8" t="s">
        <v>83</v>
      </c>
      <c r="C49" s="34" t="s">
        <v>119</v>
      </c>
      <c r="D49" s="28">
        <v>2</v>
      </c>
      <c r="E49" s="29"/>
      <c r="F49" s="31">
        <v>0</v>
      </c>
      <c r="G49" s="9">
        <f t="shared" si="27"/>
        <v>0</v>
      </c>
      <c r="H49" s="9">
        <f t="shared" si="28"/>
        <v>0</v>
      </c>
      <c r="I49" s="10">
        <f t="shared" si="29"/>
        <v>0</v>
      </c>
      <c r="J49" s="10"/>
      <c r="K49" s="27"/>
      <c r="L49" s="62" t="e" vm="43">
        <v>#VALUE!</v>
      </c>
    </row>
    <row r="50" spans="2:12" ht="64.5" customHeight="1" thickBot="1" x14ac:dyDescent="0.3">
      <c r="B50" s="8" t="s">
        <v>84</v>
      </c>
      <c r="C50" s="34" t="s">
        <v>120</v>
      </c>
      <c r="D50" s="28">
        <v>6</v>
      </c>
      <c r="E50" s="29"/>
      <c r="F50" s="31">
        <v>0</v>
      </c>
      <c r="G50" s="9">
        <f t="shared" si="27"/>
        <v>0</v>
      </c>
      <c r="H50" s="9">
        <f t="shared" si="28"/>
        <v>0</v>
      </c>
      <c r="I50" s="10">
        <f t="shared" si="29"/>
        <v>0</v>
      </c>
      <c r="J50" s="10"/>
      <c r="K50" s="27"/>
      <c r="L50" s="63" t="e" vm="44">
        <v>#VALUE!</v>
      </c>
    </row>
    <row r="51" spans="2:12" ht="64.5" customHeight="1" thickBot="1" x14ac:dyDescent="0.3">
      <c r="B51" s="8" t="s">
        <v>85</v>
      </c>
      <c r="C51" s="34" t="s">
        <v>121</v>
      </c>
      <c r="D51" s="28">
        <v>27</v>
      </c>
      <c r="E51" s="29"/>
      <c r="F51" s="31">
        <v>0</v>
      </c>
      <c r="G51" s="9">
        <f t="shared" ref="G51:G56" si="30">+F51*19%</f>
        <v>0</v>
      </c>
      <c r="H51" s="9">
        <f t="shared" ref="H51:H56" si="31">+F51+G51</f>
        <v>0</v>
      </c>
      <c r="I51" s="10">
        <f t="shared" ref="I51:I56" si="32">D51*H51</f>
        <v>0</v>
      </c>
      <c r="J51" s="10"/>
      <c r="K51" s="27"/>
      <c r="L51" s="62" t="e" vm="45">
        <v>#VALUE!</v>
      </c>
    </row>
    <row r="52" spans="2:12" ht="64.5" customHeight="1" thickBot="1" x14ac:dyDescent="0.3">
      <c r="B52" s="8" t="s">
        <v>86</v>
      </c>
      <c r="C52" s="34" t="s">
        <v>122</v>
      </c>
      <c r="D52" s="28">
        <v>2</v>
      </c>
      <c r="E52" s="29"/>
      <c r="F52" s="31">
        <v>0</v>
      </c>
      <c r="G52" s="9">
        <f t="shared" si="30"/>
        <v>0</v>
      </c>
      <c r="H52" s="9">
        <f t="shared" si="31"/>
        <v>0</v>
      </c>
      <c r="I52" s="10">
        <f t="shared" si="32"/>
        <v>0</v>
      </c>
      <c r="J52" s="10"/>
      <c r="K52" s="27"/>
      <c r="L52" s="62"/>
    </row>
    <row r="53" spans="2:12" ht="64.5" customHeight="1" thickBot="1" x14ac:dyDescent="0.3">
      <c r="B53" s="8" t="s">
        <v>87</v>
      </c>
      <c r="C53" s="34" t="s">
        <v>123</v>
      </c>
      <c r="D53" s="28">
        <v>2</v>
      </c>
      <c r="E53" s="29"/>
      <c r="F53" s="31">
        <v>0</v>
      </c>
      <c r="G53" s="9">
        <f t="shared" si="30"/>
        <v>0</v>
      </c>
      <c r="H53" s="9">
        <f t="shared" si="31"/>
        <v>0</v>
      </c>
      <c r="I53" s="10">
        <f t="shared" si="32"/>
        <v>0</v>
      </c>
      <c r="J53" s="10"/>
      <c r="K53" s="27"/>
      <c r="L53" s="63" t="e" vm="46">
        <v>#VALUE!</v>
      </c>
    </row>
    <row r="54" spans="2:12" ht="64.5" customHeight="1" thickBot="1" x14ac:dyDescent="0.3">
      <c r="B54" s="8" t="s">
        <v>88</v>
      </c>
      <c r="C54" s="34" t="s">
        <v>124</v>
      </c>
      <c r="D54" s="28">
        <v>2</v>
      </c>
      <c r="E54" s="29"/>
      <c r="F54" s="31">
        <v>0</v>
      </c>
      <c r="G54" s="9">
        <f t="shared" si="30"/>
        <v>0</v>
      </c>
      <c r="H54" s="9">
        <f t="shared" si="31"/>
        <v>0</v>
      </c>
      <c r="I54" s="10">
        <f t="shared" si="32"/>
        <v>0</v>
      </c>
      <c r="J54" s="10"/>
      <c r="K54" s="27"/>
      <c r="L54" s="62" t="e" vm="47">
        <v>#VALUE!</v>
      </c>
    </row>
    <row r="55" spans="2:12" ht="64.5" customHeight="1" thickBot="1" x14ac:dyDescent="0.3">
      <c r="B55" s="8" t="s">
        <v>89</v>
      </c>
      <c r="C55" s="34" t="s">
        <v>125</v>
      </c>
      <c r="D55" s="28">
        <v>2</v>
      </c>
      <c r="E55" s="29"/>
      <c r="F55" s="31">
        <v>0</v>
      </c>
      <c r="G55" s="9">
        <f t="shared" si="30"/>
        <v>0</v>
      </c>
      <c r="H55" s="9">
        <f t="shared" si="31"/>
        <v>0</v>
      </c>
      <c r="I55" s="10">
        <f t="shared" si="32"/>
        <v>0</v>
      </c>
      <c r="J55" s="10"/>
      <c r="K55" s="27"/>
      <c r="L55" s="62" t="e" vm="48">
        <v>#VALUE!</v>
      </c>
    </row>
    <row r="56" spans="2:12" ht="64.5" customHeight="1" thickBot="1" x14ac:dyDescent="0.3">
      <c r="B56" s="8" t="s">
        <v>90</v>
      </c>
      <c r="C56" s="34" t="s">
        <v>126</v>
      </c>
      <c r="D56" s="28">
        <v>2</v>
      </c>
      <c r="E56" s="29"/>
      <c r="F56" s="31">
        <v>0</v>
      </c>
      <c r="G56" s="9">
        <f t="shared" si="30"/>
        <v>0</v>
      </c>
      <c r="H56" s="9">
        <f t="shared" si="31"/>
        <v>0</v>
      </c>
      <c r="I56" s="10">
        <f t="shared" si="32"/>
        <v>0</v>
      </c>
      <c r="J56" s="10"/>
      <c r="K56" s="27"/>
      <c r="L56" s="62" t="e" vm="49">
        <v>#VALUE!</v>
      </c>
    </row>
    <row r="57" spans="2:12" ht="64.5" customHeight="1" thickBot="1" x14ac:dyDescent="0.3">
      <c r="B57" s="8" t="s">
        <v>91</v>
      </c>
      <c r="C57" s="34" t="s">
        <v>127</v>
      </c>
      <c r="D57" s="28">
        <v>2</v>
      </c>
      <c r="E57" s="29"/>
      <c r="F57" s="31">
        <v>0</v>
      </c>
      <c r="G57" s="9">
        <f t="shared" si="27"/>
        <v>0</v>
      </c>
      <c r="H57" s="9">
        <f t="shared" si="28"/>
        <v>0</v>
      </c>
      <c r="I57" s="10">
        <f t="shared" si="29"/>
        <v>0</v>
      </c>
      <c r="J57" s="10"/>
      <c r="K57" s="27"/>
      <c r="L57" s="62" t="e" vm="50">
        <v>#VALUE!</v>
      </c>
    </row>
    <row r="58" spans="2:12" ht="64.5" customHeight="1" thickBot="1" x14ac:dyDescent="0.3">
      <c r="B58" s="8" t="s">
        <v>92</v>
      </c>
      <c r="C58" s="34" t="s">
        <v>128</v>
      </c>
      <c r="D58" s="28">
        <v>2</v>
      </c>
      <c r="E58" s="29"/>
      <c r="F58" s="31">
        <v>0</v>
      </c>
      <c r="G58" s="9">
        <f t="shared" ref="G58:G62" si="33">+F58*19%</f>
        <v>0</v>
      </c>
      <c r="H58" s="9">
        <f t="shared" ref="H58:H62" si="34">+F58+G58</f>
        <v>0</v>
      </c>
      <c r="I58" s="10">
        <f t="shared" ref="I58:I62" si="35">D58*H58</f>
        <v>0</v>
      </c>
      <c r="J58" s="10"/>
      <c r="K58" s="27"/>
      <c r="L58" s="62" t="e" vm="51">
        <v>#VALUE!</v>
      </c>
    </row>
    <row r="59" spans="2:12" ht="64.5" customHeight="1" thickBot="1" x14ac:dyDescent="0.3">
      <c r="B59" s="8" t="s">
        <v>93</v>
      </c>
      <c r="C59" s="34" t="s">
        <v>129</v>
      </c>
      <c r="D59" s="28">
        <v>10</v>
      </c>
      <c r="E59" s="29"/>
      <c r="F59" s="31">
        <v>0</v>
      </c>
      <c r="G59" s="9">
        <f t="shared" si="33"/>
        <v>0</v>
      </c>
      <c r="H59" s="9">
        <f t="shared" si="34"/>
        <v>0</v>
      </c>
      <c r="I59" s="10">
        <f t="shared" si="35"/>
        <v>0</v>
      </c>
      <c r="J59" s="10"/>
      <c r="K59" s="27"/>
      <c r="L59" s="62" t="e" vm="52">
        <v>#VALUE!</v>
      </c>
    </row>
    <row r="60" spans="2:12" ht="64.5" customHeight="1" thickBot="1" x14ac:dyDescent="0.3">
      <c r="B60" s="8" t="s">
        <v>94</v>
      </c>
      <c r="C60" s="34" t="s">
        <v>130</v>
      </c>
      <c r="D60" s="28">
        <v>10</v>
      </c>
      <c r="E60" s="29"/>
      <c r="F60" s="31">
        <v>0</v>
      </c>
      <c r="G60" s="9">
        <f t="shared" si="33"/>
        <v>0</v>
      </c>
      <c r="H60" s="9">
        <f t="shared" si="34"/>
        <v>0</v>
      </c>
      <c r="I60" s="10">
        <f t="shared" si="35"/>
        <v>0</v>
      </c>
      <c r="J60" s="10"/>
      <c r="K60" s="27"/>
      <c r="L60" s="62" t="e" vm="53">
        <v>#VALUE!</v>
      </c>
    </row>
    <row r="61" spans="2:12" ht="64.5" customHeight="1" thickBot="1" x14ac:dyDescent="0.3">
      <c r="B61" s="8" t="s">
        <v>95</v>
      </c>
      <c r="C61" s="34" t="s">
        <v>131</v>
      </c>
      <c r="D61" s="28">
        <v>10</v>
      </c>
      <c r="E61" s="29"/>
      <c r="F61" s="31">
        <v>0</v>
      </c>
      <c r="G61" s="9">
        <f t="shared" si="33"/>
        <v>0</v>
      </c>
      <c r="H61" s="9">
        <f t="shared" si="34"/>
        <v>0</v>
      </c>
      <c r="I61" s="10">
        <f t="shared" si="35"/>
        <v>0</v>
      </c>
      <c r="J61" s="10"/>
      <c r="K61" s="27"/>
      <c r="L61" s="62" t="e" vm="54">
        <v>#VALUE!</v>
      </c>
    </row>
    <row r="62" spans="2:12" ht="64.5" customHeight="1" thickBot="1" x14ac:dyDescent="0.3">
      <c r="B62" s="8" t="s">
        <v>96</v>
      </c>
      <c r="C62" s="34" t="s">
        <v>132</v>
      </c>
      <c r="D62" s="28" t="s">
        <v>28</v>
      </c>
      <c r="E62" s="29"/>
      <c r="F62" s="31">
        <v>0</v>
      </c>
      <c r="G62" s="9">
        <f t="shared" si="33"/>
        <v>0</v>
      </c>
      <c r="H62" s="9">
        <f t="shared" si="34"/>
        <v>0</v>
      </c>
      <c r="I62" s="10">
        <f t="shared" si="35"/>
        <v>0</v>
      </c>
      <c r="J62" s="10"/>
      <c r="K62" s="27"/>
      <c r="L62" s="63" t="e" vm="55">
        <v>#VALUE!</v>
      </c>
    </row>
    <row r="63" spans="2:12" ht="64.5" customHeight="1" thickBot="1" x14ac:dyDescent="0.3">
      <c r="B63" s="8" t="s">
        <v>97</v>
      </c>
      <c r="C63" s="34" t="s">
        <v>133</v>
      </c>
      <c r="D63" s="28" t="s">
        <v>154</v>
      </c>
      <c r="E63" s="29"/>
      <c r="F63" s="31">
        <v>0</v>
      </c>
      <c r="G63" s="9">
        <f t="shared" ref="G63" si="36">+F63*19%</f>
        <v>0</v>
      </c>
      <c r="H63" s="9">
        <f t="shared" ref="H63" si="37">+F63+G63</f>
        <v>0</v>
      </c>
      <c r="I63" s="10">
        <f t="shared" ref="I63" si="38">D63*H63</f>
        <v>0</v>
      </c>
      <c r="J63" s="10"/>
      <c r="K63" s="27"/>
      <c r="L63" s="62" t="e" vm="56">
        <v>#VALUE!</v>
      </c>
    </row>
    <row r="64" spans="2:12" ht="64.5" customHeight="1" thickBot="1" x14ac:dyDescent="0.3">
      <c r="B64" s="8" t="s">
        <v>98</v>
      </c>
      <c r="C64" s="34" t="s">
        <v>134</v>
      </c>
      <c r="D64" s="28">
        <v>11</v>
      </c>
      <c r="E64" s="29"/>
      <c r="F64" s="31">
        <v>0</v>
      </c>
      <c r="G64" s="9">
        <f t="shared" si="12"/>
        <v>0</v>
      </c>
      <c r="H64" s="9">
        <f t="shared" si="13"/>
        <v>0</v>
      </c>
      <c r="I64" s="10">
        <f t="shared" si="14"/>
        <v>0</v>
      </c>
      <c r="J64" s="10"/>
      <c r="K64" s="27"/>
      <c r="L64" s="62" t="e" vm="57">
        <v>#VALUE!</v>
      </c>
    </row>
    <row r="65" spans="2:12" ht="18.75" thickBot="1" x14ac:dyDescent="0.3">
      <c r="B65" s="40"/>
      <c r="C65" s="58" t="s">
        <v>19</v>
      </c>
      <c r="D65" s="43" t="s">
        <v>7</v>
      </c>
      <c r="E65" s="44"/>
      <c r="F65" s="44"/>
      <c r="G65" s="45"/>
      <c r="H65" s="11">
        <f>SUMPRODUCT(D7:D64,G7:G64)</f>
        <v>0</v>
      </c>
      <c r="I65" s="49"/>
      <c r="J65" s="50"/>
      <c r="K65" s="50"/>
      <c r="L65" s="51"/>
    </row>
    <row r="66" spans="2:12" ht="18.75" thickBot="1" x14ac:dyDescent="0.3">
      <c r="B66" s="41"/>
      <c r="C66" s="59"/>
      <c r="D66" s="43" t="s">
        <v>31</v>
      </c>
      <c r="E66" s="44"/>
      <c r="F66" s="44"/>
      <c r="G66" s="45"/>
      <c r="H66" s="12">
        <f>SUM(I7:I64)</f>
        <v>0</v>
      </c>
      <c r="I66" s="52"/>
      <c r="J66" s="53"/>
      <c r="K66" s="53"/>
      <c r="L66" s="54"/>
    </row>
    <row r="67" spans="2:12" ht="18.75" thickBot="1" x14ac:dyDescent="0.3">
      <c r="B67" s="42"/>
      <c r="C67" s="60"/>
      <c r="D67" s="43"/>
      <c r="E67" s="44"/>
      <c r="F67" s="44"/>
      <c r="G67" s="45"/>
      <c r="H67" s="13"/>
      <c r="I67" s="55"/>
      <c r="J67" s="56"/>
      <c r="K67" s="56"/>
      <c r="L67" s="57"/>
    </row>
    <row r="68" spans="2:12" x14ac:dyDescent="0.25">
      <c r="F68" s="15"/>
    </row>
    <row r="69" spans="2:12" x14ac:dyDescent="0.25">
      <c r="B69" s="16"/>
      <c r="C69" s="33" t="s">
        <v>20</v>
      </c>
      <c r="D69" s="15"/>
      <c r="E69" s="15"/>
      <c r="F69" s="15"/>
      <c r="G69" s="17"/>
      <c r="H69" s="17"/>
      <c r="I69" s="17"/>
      <c r="J69" s="17"/>
      <c r="K69" s="17"/>
      <c r="L69" s="17"/>
    </row>
    <row r="70" spans="2:12" ht="24" x14ac:dyDescent="0.25">
      <c r="C70" s="35" t="s">
        <v>21</v>
      </c>
      <c r="D70" s="21"/>
      <c r="E70" s="22"/>
      <c r="F70" s="23"/>
      <c r="G70" s="22"/>
      <c r="H70" s="24"/>
      <c r="I70" s="24"/>
      <c r="J70" s="25"/>
      <c r="K70" s="26"/>
      <c r="L70" s="26"/>
    </row>
    <row r="71" spans="2:12" x14ac:dyDescent="0.25">
      <c r="C71" s="35" t="s">
        <v>33</v>
      </c>
      <c r="D71" s="21"/>
      <c r="E71" s="22"/>
      <c r="F71" s="23"/>
      <c r="G71" s="22"/>
      <c r="H71" s="24"/>
      <c r="I71" s="24"/>
      <c r="J71" s="25"/>
      <c r="K71" s="26"/>
      <c r="L71" s="26"/>
    </row>
    <row r="72" spans="2:12" x14ac:dyDescent="0.25">
      <c r="C72" s="35" t="s">
        <v>22</v>
      </c>
      <c r="D72" s="21"/>
      <c r="E72" s="22"/>
      <c r="F72" s="23"/>
      <c r="G72" s="22"/>
      <c r="H72" s="24"/>
      <c r="I72" s="24"/>
      <c r="J72" s="25"/>
      <c r="K72" s="26"/>
      <c r="L72" s="26"/>
    </row>
    <row r="73" spans="2:12" x14ac:dyDescent="0.25">
      <c r="C73" s="35" t="s">
        <v>23</v>
      </c>
      <c r="D73" s="21"/>
      <c r="E73" s="22"/>
      <c r="F73" s="23"/>
      <c r="G73" s="22"/>
      <c r="H73" s="24"/>
      <c r="I73" s="24"/>
      <c r="J73" s="25"/>
      <c r="K73" s="26"/>
      <c r="L73" s="26"/>
    </row>
    <row r="74" spans="2:12" ht="39" customHeight="1" x14ac:dyDescent="0.25">
      <c r="C74" s="46" t="s">
        <v>32</v>
      </c>
      <c r="D74" s="46"/>
      <c r="E74" s="46"/>
      <c r="F74" s="46"/>
      <c r="G74" s="46"/>
      <c r="H74" s="46"/>
      <c r="I74" s="46"/>
      <c r="J74" s="46"/>
      <c r="K74" s="46"/>
      <c r="L74" s="46"/>
    </row>
    <row r="75" spans="2:12" x14ac:dyDescent="0.25">
      <c r="F75" s="15"/>
    </row>
    <row r="76" spans="2:12" x14ac:dyDescent="0.25">
      <c r="F76" s="15"/>
    </row>
    <row r="77" spans="2:12" x14ac:dyDescent="0.25">
      <c r="F77" s="15"/>
    </row>
    <row r="78" spans="2:12" x14ac:dyDescent="0.25">
      <c r="C78" s="61"/>
      <c r="F78" s="15"/>
    </row>
    <row r="79" spans="2:12" x14ac:dyDescent="0.25">
      <c r="C79" s="33" t="s">
        <v>24</v>
      </c>
      <c r="F79" s="15"/>
    </row>
    <row r="80" spans="2:12" x14ac:dyDescent="0.25">
      <c r="C80" s="33" t="s">
        <v>25</v>
      </c>
      <c r="F80" s="15"/>
    </row>
    <row r="81" spans="3:6" x14ac:dyDescent="0.25">
      <c r="C81" s="33" t="s">
        <v>26</v>
      </c>
      <c r="F81" s="15"/>
    </row>
    <row r="82" spans="3:6" x14ac:dyDescent="0.25">
      <c r="C82" s="33" t="s">
        <v>27</v>
      </c>
      <c r="F82" s="15"/>
    </row>
    <row r="83" spans="3:6" x14ac:dyDescent="0.25">
      <c r="C83" s="33"/>
    </row>
    <row r="84" spans="3:6" x14ac:dyDescent="0.25">
      <c r="C84" s="33"/>
    </row>
    <row r="85" spans="3:6" x14ac:dyDescent="0.25">
      <c r="C85" s="33"/>
    </row>
  </sheetData>
  <autoFilter ref="A6:J43" xr:uid="{3A1F1620-BC57-4677-AE89-ED1F1B622106}"/>
  <mergeCells count="10">
    <mergeCell ref="C74:L74"/>
    <mergeCell ref="D5:L5"/>
    <mergeCell ref="D4:L4"/>
    <mergeCell ref="C1:L3"/>
    <mergeCell ref="I65:L67"/>
    <mergeCell ref="B65:B67"/>
    <mergeCell ref="C65:C67"/>
    <mergeCell ref="D65:G65"/>
    <mergeCell ref="D66:G66"/>
    <mergeCell ref="D67:G67"/>
  </mergeCells>
  <phoneticPr fontId="5" type="noConversion"/>
  <pageMargins left="0.37" right="0.35" top="0.52" bottom="0.59" header="0.3" footer="0.3"/>
  <pageSetup scale="32" fitToHeight="0" orientation="portrait" r:id="rId1"/>
  <ignoredErrors>
    <ignoredError sqref="A64 E64:K64 E57:K58 A57:A58 M64:XFD64 M57:XFD58 A7:A50 E7:K50 M7:XFD50"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C0DD8-A03C-4786-A1BA-95161B4CAE29}">
  <dimension ref="E10:K18"/>
  <sheetViews>
    <sheetView workbookViewId="0">
      <selection activeCell="E11" sqref="E11:K18"/>
    </sheetView>
  </sheetViews>
  <sheetFormatPr baseColWidth="10" defaultRowHeight="15" x14ac:dyDescent="0.25"/>
  <cols>
    <col min="8" max="8" width="15.5703125" customWidth="1"/>
    <col min="11" max="11" width="13.140625" bestFit="1" customWidth="1"/>
  </cols>
  <sheetData>
    <row r="10" spans="5:11" x14ac:dyDescent="0.25">
      <c r="E10" t="s">
        <v>69</v>
      </c>
    </row>
    <row r="11" spans="5:11" x14ac:dyDescent="0.25">
      <c r="E11" t="s">
        <v>4</v>
      </c>
      <c r="F11" t="s">
        <v>61</v>
      </c>
      <c r="G11" t="s">
        <v>62</v>
      </c>
      <c r="H11" t="s">
        <v>63</v>
      </c>
      <c r="I11" t="s">
        <v>64</v>
      </c>
      <c r="J11" t="s">
        <v>65</v>
      </c>
      <c r="K11" t="s">
        <v>66</v>
      </c>
    </row>
    <row r="12" spans="5:11" x14ac:dyDescent="0.25">
      <c r="E12">
        <v>90</v>
      </c>
      <c r="F12" t="s">
        <v>70</v>
      </c>
      <c r="G12" s="38">
        <v>4453.78</v>
      </c>
      <c r="H12" s="39">
        <v>400840.34</v>
      </c>
      <c r="I12">
        <v>19</v>
      </c>
      <c r="J12" s="39">
        <v>76159.66</v>
      </c>
      <c r="K12" s="39">
        <v>477000</v>
      </c>
    </row>
    <row r="13" spans="5:11" x14ac:dyDescent="0.25">
      <c r="E13">
        <v>230</v>
      </c>
      <c r="F13" t="s">
        <v>71</v>
      </c>
      <c r="G13" s="38">
        <v>3025.21</v>
      </c>
      <c r="H13" s="39">
        <v>695798.32</v>
      </c>
      <c r="I13">
        <v>19</v>
      </c>
      <c r="J13" s="39">
        <v>132201.68</v>
      </c>
      <c r="K13" s="39">
        <v>828000</v>
      </c>
    </row>
    <row r="14" spans="5:11" x14ac:dyDescent="0.25">
      <c r="E14">
        <v>60</v>
      </c>
      <c r="F14" t="s">
        <v>72</v>
      </c>
      <c r="G14" s="38">
        <v>3445.38</v>
      </c>
      <c r="H14" s="39">
        <v>206722.69</v>
      </c>
      <c r="I14">
        <v>19</v>
      </c>
      <c r="J14" s="39">
        <v>39277.31</v>
      </c>
      <c r="K14" s="39">
        <v>246000</v>
      </c>
    </row>
    <row r="15" spans="5:11" x14ac:dyDescent="0.25">
      <c r="E15">
        <v>24</v>
      </c>
      <c r="F15" t="s">
        <v>73</v>
      </c>
      <c r="G15" s="38">
        <v>4201.68</v>
      </c>
      <c r="H15" s="39">
        <v>100840.34</v>
      </c>
      <c r="I15">
        <v>19</v>
      </c>
      <c r="J15" s="39">
        <v>19159.66</v>
      </c>
      <c r="K15" s="39">
        <v>120000</v>
      </c>
    </row>
    <row r="16" spans="5:11" x14ac:dyDescent="0.25">
      <c r="E16">
        <v>1</v>
      </c>
      <c r="F16" t="s">
        <v>67</v>
      </c>
      <c r="G16">
        <v>0</v>
      </c>
      <c r="H16" s="39">
        <v>0</v>
      </c>
      <c r="I16">
        <v>0</v>
      </c>
      <c r="J16" s="39">
        <v>0</v>
      </c>
      <c r="K16" s="39">
        <v>0</v>
      </c>
    </row>
    <row r="17" spans="5:11" x14ac:dyDescent="0.25">
      <c r="E17">
        <v>1</v>
      </c>
      <c r="F17" t="s">
        <v>68</v>
      </c>
      <c r="G17">
        <v>0</v>
      </c>
      <c r="H17" s="39">
        <v>0</v>
      </c>
      <c r="I17">
        <v>0</v>
      </c>
      <c r="J17" s="39">
        <v>0</v>
      </c>
      <c r="K17" s="39">
        <v>0</v>
      </c>
    </row>
    <row r="18" spans="5:11" x14ac:dyDescent="0.25">
      <c r="H18" s="39">
        <v>1404201.69</v>
      </c>
      <c r="J18" s="39">
        <v>266798.31</v>
      </c>
      <c r="K18" s="39">
        <v>1671000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C960E-6342-43B9-AA59-A6A10AB338DC}">
  <dimension ref="C1:D22"/>
  <sheetViews>
    <sheetView topLeftCell="A21" workbookViewId="0">
      <selection activeCell="C21" sqref="C1:F1048576"/>
    </sheetView>
  </sheetViews>
  <sheetFormatPr baseColWidth="10" defaultRowHeight="15" x14ac:dyDescent="0.25"/>
  <sheetData>
    <row r="1" spans="3:4" x14ac:dyDescent="0.25">
      <c r="C1" s="18"/>
    </row>
    <row r="2" spans="3:4" x14ac:dyDescent="0.25">
      <c r="C2" s="19"/>
      <c r="D2" s="18"/>
    </row>
    <row r="3" spans="3:4" x14ac:dyDescent="0.25">
      <c r="C3" s="19"/>
      <c r="D3" s="20"/>
    </row>
    <row r="4" spans="3:4" x14ac:dyDescent="0.25">
      <c r="C4" s="19"/>
      <c r="D4" s="20"/>
    </row>
    <row r="5" spans="3:4" x14ac:dyDescent="0.25">
      <c r="C5" s="19"/>
      <c r="D5" s="20"/>
    </row>
    <row r="6" spans="3:4" x14ac:dyDescent="0.25">
      <c r="C6" s="19"/>
      <c r="D6" s="20"/>
    </row>
    <row r="7" spans="3:4" x14ac:dyDescent="0.25">
      <c r="C7" s="19"/>
      <c r="D7" s="20"/>
    </row>
    <row r="8" spans="3:4" x14ac:dyDescent="0.25">
      <c r="C8" s="19"/>
      <c r="D8" s="20"/>
    </row>
    <row r="9" spans="3:4" x14ac:dyDescent="0.25">
      <c r="C9" s="19"/>
      <c r="D9" s="20"/>
    </row>
    <row r="10" spans="3:4" x14ac:dyDescent="0.25">
      <c r="C10" s="19"/>
      <c r="D10" s="20"/>
    </row>
    <row r="11" spans="3:4" x14ac:dyDescent="0.25">
      <c r="C11" s="19"/>
      <c r="D11" s="20"/>
    </row>
    <row r="12" spans="3:4" x14ac:dyDescent="0.25">
      <c r="C12" s="19"/>
      <c r="D12" s="20"/>
    </row>
    <row r="13" spans="3:4" x14ac:dyDescent="0.25">
      <c r="C13" s="19"/>
      <c r="D13" s="20"/>
    </row>
    <row r="14" spans="3:4" x14ac:dyDescent="0.25">
      <c r="C14" s="19"/>
      <c r="D14" s="20"/>
    </row>
    <row r="15" spans="3:4" x14ac:dyDescent="0.25">
      <c r="C15" s="19"/>
      <c r="D15" s="20"/>
    </row>
    <row r="16" spans="3:4" x14ac:dyDescent="0.25">
      <c r="C16" s="19"/>
      <c r="D16" s="20"/>
    </row>
    <row r="17" spans="3:4" x14ac:dyDescent="0.25">
      <c r="C17" s="19"/>
      <c r="D17" s="20"/>
    </row>
    <row r="18" spans="3:4" x14ac:dyDescent="0.25">
      <c r="C18" s="19"/>
      <c r="D18" s="20"/>
    </row>
    <row r="19" spans="3:4" x14ac:dyDescent="0.25">
      <c r="C19" s="19"/>
      <c r="D19" s="20"/>
    </row>
    <row r="20" spans="3:4" x14ac:dyDescent="0.25">
      <c r="C20" s="19"/>
      <c r="D20" s="20"/>
    </row>
    <row r="21" spans="3:4" x14ac:dyDescent="0.25">
      <c r="C21" s="19"/>
      <c r="D21" s="20"/>
    </row>
    <row r="22" spans="3:4" x14ac:dyDescent="0.25">
      <c r="D22"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PRESENTACIÓN PROPUESTA</vt:lpstr>
      <vt:lpstr>Hoja2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SANCHEZ OSPINA</dc:creator>
  <cp:lastModifiedBy>ANGELICA MARIA GOMEZ TRIANA</cp:lastModifiedBy>
  <cp:lastPrinted>2026-09-15T13:40:57Z</cp:lastPrinted>
  <dcterms:created xsi:type="dcterms:W3CDTF">2024-05-03T17:27:18Z</dcterms:created>
  <dcterms:modified xsi:type="dcterms:W3CDTF">2026-09-15T15:42:18Z</dcterms:modified>
</cp:coreProperties>
</file>