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genrep-my.sharepoint.com/personal/mayerly_gomez_contraloria_gov_co/Documents/MGR/2026/4. MANTENIMIENTO ASCENSOR/DOCUMENTOS PREVIOS/"/>
    </mc:Choice>
  </mc:AlternateContent>
  <xr:revisionPtr revIDLastSave="370" documentId="8_{205C5408-1BB1-4BFB-8A2C-B5248F47189A}" xr6:coauthVersionLast="47" xr6:coauthVersionMax="47" xr10:uidLastSave="{FBA71A1C-8C5E-4ED8-A060-ADEE3FAE0A40}"/>
  <bookViews>
    <workbookView xWindow="-120" yWindow="-120" windowWidth="26640" windowHeight="14370" xr2:uid="{AF4DE34B-FA92-41C6-92F4-42792925DDDB}"/>
  </bookViews>
  <sheets>
    <sheet name="MTO PREVENTIV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0" i="2" l="1"/>
  <c r="Q18" i="2"/>
  <c r="P18" i="2"/>
  <c r="O18" i="2"/>
  <c r="O19" i="2" s="1"/>
  <c r="L18" i="2"/>
  <c r="M18" i="2" s="1"/>
  <c r="M19" i="2" s="1"/>
  <c r="I18" i="2"/>
  <c r="I19" i="2" s="1"/>
  <c r="O20" i="2" l="1"/>
  <c r="O21" i="2" s="1"/>
  <c r="D8" i="2" s="1"/>
  <c r="M20" i="2"/>
  <c r="M21" i="2" s="1"/>
  <c r="D9" i="2" s="1"/>
  <c r="I20" i="2"/>
  <c r="I21" i="2" s="1"/>
  <c r="D10" i="2" s="1"/>
  <c r="K18" i="2"/>
  <c r="K19" i="2" s="1"/>
  <c r="K20" i="2" l="1"/>
  <c r="K21" i="2" s="1"/>
  <c r="D11" i="2" s="1"/>
  <c r="Q19" i="2"/>
  <c r="G18" i="2"/>
  <c r="G19" i="2" s="1"/>
  <c r="Q21" i="2" l="1"/>
  <c r="G20" i="2" l="1"/>
  <c r="G21" i="2" s="1"/>
  <c r="D7" i="2" l="1"/>
  <c r="D12" i="2" s="1"/>
</calcChain>
</file>

<file path=xl/sharedStrings.xml><?xml version="1.0" encoding="utf-8"?>
<sst xmlns="http://schemas.openxmlformats.org/spreadsheetml/2006/main" count="40" uniqueCount="24">
  <si>
    <t>Análisis Comparativo de Proveedores: Mantenimiento Preventivo Ascensor</t>
  </si>
  <si>
    <t>Tabla Comparativa</t>
  </si>
  <si>
    <t>Proveedor con el menor precio</t>
  </si>
  <si>
    <t>COTIZACIÓN 1</t>
  </si>
  <si>
    <t>COTIZACIÓN 2</t>
  </si>
  <si>
    <t>PROMEDIO</t>
  </si>
  <si>
    <t>No.</t>
  </si>
  <si>
    <t>Producto</t>
  </si>
  <si>
    <t xml:space="preserve">Concepto </t>
  </si>
  <si>
    <t>Cantidad Esperada</t>
  </si>
  <si>
    <t>V/R UNITARIO ANTES DE IVA</t>
  </si>
  <si>
    <t>V/R TOTAL ANTES DE IVA</t>
  </si>
  <si>
    <t>UN SERVICIO AL MES</t>
  </si>
  <si>
    <t xml:space="preserve">SUB TOTAL </t>
  </si>
  <si>
    <t>IVA 19%</t>
  </si>
  <si>
    <t>TOTAL PRESUPUESTO ESTIMADO</t>
  </si>
  <si>
    <t>El presupuesto incluye todos los impuestos de ley.</t>
  </si>
  <si>
    <t xml:space="preserve">Gerente Departamental </t>
  </si>
  <si>
    <t>SERVICIO DE MANTENIMIENTO PREVENTIVO DEL ASCENSOR DE TRACCIÓN MARCA FEMM, INSTALADO EN EL INMUEBLE LOCALIZADO EN LA AV. 11E # 8A-07  BARRIO COLSAG, CÚCUTA, NORTE DE SANTANDER.</t>
  </si>
  <si>
    <t>Proyectado por: Mayerly Gomez Rodriguez</t>
  </si>
  <si>
    <t>EDINSON JIMMY CARDENAS DAZA</t>
  </si>
  <si>
    <t>COTIZACIÓN 3</t>
  </si>
  <si>
    <t>COTIZACIÓN 4</t>
  </si>
  <si>
    <t>COTIZACIÓN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</si>
</sst>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6" borderId="0" xfId="0" applyFont="1" applyFill="1" applyAlignment="1">
      <alignment horizontal="center" vertical="center" wrapText="1"/>
    </xf>
    <xf numFmtId="164" fontId="6" fillId="6" borderId="0" xfId="3" applyFont="1" applyFill="1" applyBorder="1" applyAlignment="1">
      <alignment horizontal="center" vertical="center" wrapText="1"/>
    </xf>
    <xf numFmtId="0" fontId="0" fillId="6" borderId="0" xfId="0" applyFill="1"/>
    <xf numFmtId="0" fontId="4" fillId="0" borderId="0" xfId="0" applyFont="1" applyAlignment="1">
      <alignment horizontal="center"/>
    </xf>
    <xf numFmtId="0" fontId="6" fillId="6" borderId="0" xfId="0" applyFont="1" applyFill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left" vertical="center" wrapText="1"/>
    </xf>
    <xf numFmtId="165" fontId="5" fillId="6" borderId="0" xfId="3" applyNumberFormat="1" applyFont="1" applyFill="1" applyBorder="1" applyAlignment="1">
      <alignment horizontal="left" vertical="center" wrapText="1"/>
    </xf>
    <xf numFmtId="165" fontId="4" fillId="0" borderId="0" xfId="0" applyNumberFormat="1" applyFont="1"/>
    <xf numFmtId="0" fontId="5" fillId="6" borderId="0" xfId="0" applyFont="1" applyFill="1" applyAlignment="1">
      <alignment horizontal="right"/>
    </xf>
    <xf numFmtId="165" fontId="5" fillId="6" borderId="0" xfId="0" applyNumberFormat="1" applyFont="1" applyFill="1" applyAlignment="1">
      <alignment horizontal="right"/>
    </xf>
    <xf numFmtId="0" fontId="7" fillId="0" borderId="0" xfId="0" applyFont="1"/>
    <xf numFmtId="41" fontId="0" fillId="6" borderId="0" xfId="0" applyNumberFormat="1" applyFill="1"/>
    <xf numFmtId="41" fontId="0" fillId="6" borderId="0" xfId="2" applyFont="1" applyFill="1"/>
    <xf numFmtId="0" fontId="8" fillId="0" borderId="0" xfId="0" applyFont="1"/>
    <xf numFmtId="165" fontId="0" fillId="0" borderId="0" xfId="0" applyNumberFormat="1"/>
    <xf numFmtId="43" fontId="0" fillId="6" borderId="0" xfId="0" applyNumberFormat="1" applyFill="1"/>
    <xf numFmtId="43" fontId="0" fillId="0" borderId="0" xfId="0" applyNumberFormat="1"/>
    <xf numFmtId="43" fontId="0" fillId="0" borderId="0" xfId="1" applyFont="1"/>
    <xf numFmtId="165" fontId="4" fillId="0" borderId="0" xfId="0" applyNumberFormat="1" applyFont="1" applyAlignment="1">
      <alignment horizontal="right"/>
    </xf>
    <xf numFmtId="0" fontId="9" fillId="0" borderId="0" xfId="0" applyFont="1"/>
    <xf numFmtId="165" fontId="5" fillId="6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164" fontId="10" fillId="4" borderId="38" xfId="3" applyFont="1" applyFill="1" applyBorder="1" applyAlignment="1">
      <alignment horizontal="center" vertical="center" wrapText="1"/>
    </xf>
    <xf numFmtId="164" fontId="10" fillId="4" borderId="39" xfId="3" applyFont="1" applyFill="1" applyBorder="1" applyAlignment="1">
      <alignment horizontal="center" vertical="center" wrapText="1"/>
    </xf>
    <xf numFmtId="164" fontId="10" fillId="5" borderId="39" xfId="3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165" fontId="9" fillId="4" borderId="33" xfId="3" applyNumberFormat="1" applyFont="1" applyFill="1" applyBorder="1" applyAlignment="1">
      <alignment horizontal="left" vertical="center" wrapText="1"/>
    </xf>
    <xf numFmtId="165" fontId="9" fillId="5" borderId="28" xfId="3" applyNumberFormat="1" applyFont="1" applyFill="1" applyBorder="1" applyAlignment="1">
      <alignment horizontal="left" vertical="center" wrapText="1"/>
    </xf>
    <xf numFmtId="165" fontId="9" fillId="4" borderId="26" xfId="3" applyNumberFormat="1" applyFont="1" applyFill="1" applyBorder="1" applyAlignment="1">
      <alignment horizontal="left" vertical="center" wrapText="1"/>
    </xf>
    <xf numFmtId="43" fontId="9" fillId="5" borderId="8" xfId="1" applyFont="1" applyFill="1" applyBorder="1" applyAlignment="1">
      <alignment horizontal="left" vertical="center" wrapText="1"/>
    </xf>
    <xf numFmtId="165" fontId="9" fillId="4" borderId="34" xfId="3" applyNumberFormat="1" applyFont="1" applyFill="1" applyBorder="1" applyAlignment="1">
      <alignment horizontal="left" vertical="center" wrapText="1"/>
    </xf>
    <xf numFmtId="164" fontId="9" fillId="5" borderId="9" xfId="3" applyFont="1" applyFill="1" applyBorder="1" applyAlignment="1">
      <alignment horizontal="left" vertical="center" wrapText="1"/>
    </xf>
    <xf numFmtId="165" fontId="9" fillId="4" borderId="14" xfId="0" applyNumberFormat="1" applyFont="1" applyFill="1" applyBorder="1" applyAlignment="1">
      <alignment horizontal="right" vertical="center"/>
    </xf>
    <xf numFmtId="164" fontId="9" fillId="5" borderId="15" xfId="0" applyNumberFormat="1" applyFont="1" applyFill="1" applyBorder="1" applyAlignment="1">
      <alignment horizontal="right" vertical="center"/>
    </xf>
    <xf numFmtId="165" fontId="9" fillId="5" borderId="15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41" fontId="12" fillId="0" borderId="0" xfId="2" applyFont="1"/>
    <xf numFmtId="0" fontId="13" fillId="2" borderId="21" xfId="0" applyFont="1" applyFill="1" applyBorder="1" applyAlignment="1">
      <alignment horizontal="left" vertical="center" wrapText="1"/>
    </xf>
    <xf numFmtId="166" fontId="14" fillId="0" borderId="22" xfId="4" applyNumberFormat="1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left" vertical="center" wrapText="1"/>
    </xf>
    <xf numFmtId="166" fontId="14" fillId="0" borderId="24" xfId="4" applyNumberFormat="1" applyFont="1" applyFill="1" applyBorder="1" applyAlignment="1">
      <alignment horizontal="left" vertical="center" wrapText="1"/>
    </xf>
    <xf numFmtId="0" fontId="13" fillId="2" borderId="25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4" fontId="10" fillId="7" borderId="39" xfId="3" applyFont="1" applyFill="1" applyBorder="1" applyAlignment="1">
      <alignment horizontal="center" vertical="center" wrapText="1"/>
    </xf>
    <xf numFmtId="165" fontId="9" fillId="7" borderId="28" xfId="3" applyNumberFormat="1" applyFont="1" applyFill="1" applyBorder="1" applyAlignment="1">
      <alignment horizontal="left" vertical="center" wrapText="1"/>
    </xf>
    <xf numFmtId="166" fontId="9" fillId="7" borderId="8" xfId="4" applyNumberFormat="1" applyFont="1" applyFill="1" applyBorder="1" applyAlignment="1">
      <alignment horizontal="left" vertical="center" wrapText="1"/>
    </xf>
    <xf numFmtId="165" fontId="9" fillId="7" borderId="9" xfId="3" applyNumberFormat="1" applyFont="1" applyFill="1" applyBorder="1" applyAlignment="1">
      <alignment horizontal="left" vertical="center" wrapText="1"/>
    </xf>
    <xf numFmtId="165" fontId="9" fillId="7" borderId="15" xfId="0" applyNumberFormat="1" applyFont="1" applyFill="1" applyBorder="1" applyAlignment="1">
      <alignment horizontal="right" vertical="center"/>
    </xf>
    <xf numFmtId="44" fontId="5" fillId="6" borderId="0" xfId="0" applyNumberFormat="1" applyFont="1" applyFill="1" applyAlignment="1">
      <alignment horizontal="center" vertical="center" wrapText="1"/>
    </xf>
    <xf numFmtId="166" fontId="14" fillId="0" borderId="41" xfId="4" applyNumberFormat="1" applyFont="1" applyFill="1" applyBorder="1" applyAlignment="1">
      <alignment horizontal="left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164" fontId="10" fillId="4" borderId="2" xfId="3" applyFont="1" applyFill="1" applyBorder="1" applyAlignment="1">
      <alignment horizontal="center" vertical="center" wrapText="1"/>
    </xf>
    <xf numFmtId="164" fontId="10" fillId="4" borderId="3" xfId="3" applyFont="1" applyFill="1" applyBorder="1" applyAlignment="1">
      <alignment horizontal="center" vertical="center" wrapText="1"/>
    </xf>
    <xf numFmtId="164" fontId="10" fillId="5" borderId="4" xfId="3" applyFont="1" applyFill="1" applyBorder="1" applyAlignment="1">
      <alignment horizontal="center" vertical="center" wrapText="1"/>
    </xf>
    <xf numFmtId="164" fontId="10" fillId="5" borderId="5" xfId="3" applyFont="1" applyFill="1" applyBorder="1" applyAlignment="1">
      <alignment horizontal="center" vertical="center" wrapText="1"/>
    </xf>
    <xf numFmtId="164" fontId="6" fillId="6" borderId="0" xfId="3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4" fontId="10" fillId="7" borderId="4" xfId="3" applyFont="1" applyFill="1" applyBorder="1" applyAlignment="1">
      <alignment horizontal="center" vertical="center" wrapText="1"/>
    </xf>
    <xf numFmtId="164" fontId="10" fillId="7" borderId="5" xfId="3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165" fontId="9" fillId="5" borderId="30" xfId="3" applyNumberFormat="1" applyFont="1" applyFill="1" applyBorder="1" applyAlignment="1">
      <alignment horizontal="left" vertical="center" wrapText="1"/>
    </xf>
    <xf numFmtId="166" fontId="9" fillId="5" borderId="18" xfId="4" applyNumberFormat="1" applyFont="1" applyFill="1" applyBorder="1" applyAlignment="1">
      <alignment horizontal="left" vertical="center" wrapText="1"/>
    </xf>
    <xf numFmtId="165" fontId="9" fillId="5" borderId="10" xfId="3" applyNumberFormat="1" applyFont="1" applyFill="1" applyBorder="1" applyAlignment="1">
      <alignment horizontal="left" vertical="center" wrapText="1"/>
    </xf>
    <xf numFmtId="165" fontId="12" fillId="0" borderId="0" xfId="0" applyNumberFormat="1" applyFont="1"/>
    <xf numFmtId="165" fontId="10" fillId="5" borderId="28" xfId="3" applyNumberFormat="1" applyFont="1" applyFill="1" applyBorder="1" applyAlignment="1">
      <alignment horizontal="left" vertical="center" wrapText="1"/>
    </xf>
    <xf numFmtId="166" fontId="10" fillId="5" borderId="8" xfId="4" applyNumberFormat="1" applyFont="1" applyFill="1" applyBorder="1" applyAlignment="1">
      <alignment horizontal="left" vertical="center" wrapText="1"/>
    </xf>
    <xf numFmtId="165" fontId="10" fillId="5" borderId="9" xfId="3" applyNumberFormat="1" applyFont="1" applyFill="1" applyBorder="1" applyAlignment="1">
      <alignment horizontal="left" vertical="center" wrapText="1"/>
    </xf>
    <xf numFmtId="165" fontId="10" fillId="5" borderId="15" xfId="0" applyNumberFormat="1" applyFont="1" applyFill="1" applyBorder="1" applyAlignment="1">
      <alignment horizontal="right" vertical="center"/>
    </xf>
    <xf numFmtId="165" fontId="10" fillId="4" borderId="28" xfId="3" applyNumberFormat="1" applyFont="1" applyFill="1" applyBorder="1" applyAlignment="1">
      <alignment horizontal="left" vertical="center" wrapText="1"/>
    </xf>
    <xf numFmtId="166" fontId="10" fillId="4" borderId="8" xfId="4" applyNumberFormat="1" applyFont="1" applyFill="1" applyBorder="1" applyAlignment="1">
      <alignment horizontal="left" vertical="center" wrapText="1"/>
    </xf>
    <xf numFmtId="165" fontId="10" fillId="4" borderId="9" xfId="3" applyNumberFormat="1" applyFont="1" applyFill="1" applyBorder="1" applyAlignment="1">
      <alignment horizontal="left" vertical="center" wrapText="1"/>
    </xf>
    <xf numFmtId="165" fontId="10" fillId="4" borderId="15" xfId="0" applyNumberFormat="1" applyFont="1" applyFill="1" applyBorder="1" applyAlignment="1">
      <alignment horizontal="right" vertical="center"/>
    </xf>
    <xf numFmtId="165" fontId="10" fillId="7" borderId="28" xfId="3" applyNumberFormat="1" applyFont="1" applyFill="1" applyBorder="1" applyAlignment="1">
      <alignment horizontal="left" vertical="center" wrapText="1"/>
    </xf>
    <xf numFmtId="166" fontId="10" fillId="7" borderId="8" xfId="4" applyNumberFormat="1" applyFont="1" applyFill="1" applyBorder="1" applyAlignment="1">
      <alignment horizontal="left" vertical="center" wrapText="1"/>
    </xf>
    <xf numFmtId="165" fontId="10" fillId="7" borderId="9" xfId="3" applyNumberFormat="1" applyFont="1" applyFill="1" applyBorder="1" applyAlignment="1">
      <alignment horizontal="left" vertical="center" wrapText="1"/>
    </xf>
    <xf numFmtId="165" fontId="10" fillId="7" borderId="15" xfId="0" applyNumberFormat="1" applyFont="1" applyFill="1" applyBorder="1" applyAlignment="1">
      <alignment horizontal="right" vertical="center"/>
    </xf>
    <xf numFmtId="164" fontId="10" fillId="8" borderId="6" xfId="3" applyFont="1" applyFill="1" applyBorder="1" applyAlignment="1">
      <alignment horizontal="center" vertical="center" wrapText="1"/>
    </xf>
    <xf numFmtId="164" fontId="10" fillId="8" borderId="7" xfId="3" applyFont="1" applyFill="1" applyBorder="1" applyAlignment="1">
      <alignment horizontal="center" vertical="center" wrapText="1"/>
    </xf>
    <xf numFmtId="164" fontId="10" fillId="8" borderId="39" xfId="3" applyFont="1" applyFill="1" applyBorder="1" applyAlignment="1">
      <alignment horizontal="center" vertical="center" wrapText="1"/>
    </xf>
    <xf numFmtId="164" fontId="10" fillId="8" borderId="40" xfId="3" applyFont="1" applyFill="1" applyBorder="1" applyAlignment="1">
      <alignment horizontal="center" vertical="center" wrapText="1"/>
    </xf>
    <xf numFmtId="166" fontId="9" fillId="8" borderId="30" xfId="4" applyNumberFormat="1" applyFont="1" applyFill="1" applyBorder="1" applyAlignment="1">
      <alignment horizontal="left" vertical="center" wrapText="1"/>
    </xf>
    <xf numFmtId="165" fontId="10" fillId="8" borderId="31" xfId="3" applyNumberFormat="1" applyFont="1" applyFill="1" applyBorder="1" applyAlignment="1">
      <alignment horizontal="left" vertical="center" wrapText="1"/>
    </xf>
    <xf numFmtId="165" fontId="9" fillId="8" borderId="18" xfId="3" applyNumberFormat="1" applyFont="1" applyFill="1" applyBorder="1" applyAlignment="1">
      <alignment horizontal="left" vertical="center" wrapText="1"/>
    </xf>
    <xf numFmtId="166" fontId="10" fillId="8" borderId="19" xfId="4" applyNumberFormat="1" applyFont="1" applyFill="1" applyBorder="1" applyAlignment="1">
      <alignment horizontal="left" vertical="center" wrapText="1"/>
    </xf>
    <xf numFmtId="164" fontId="9" fillId="8" borderId="10" xfId="3" applyFont="1" applyFill="1" applyBorder="1" applyAlignment="1">
      <alignment horizontal="left" vertical="center" wrapText="1"/>
    </xf>
    <xf numFmtId="165" fontId="10" fillId="8" borderId="13" xfId="3" applyNumberFormat="1" applyFont="1" applyFill="1" applyBorder="1" applyAlignment="1">
      <alignment horizontal="left" vertical="center" wrapText="1"/>
    </xf>
    <xf numFmtId="164" fontId="9" fillId="8" borderId="15" xfId="3" applyFont="1" applyFill="1" applyBorder="1" applyAlignment="1">
      <alignment horizontal="left" vertical="center" wrapText="1"/>
    </xf>
    <xf numFmtId="165" fontId="10" fillId="8" borderId="1" xfId="1" applyNumberFormat="1" applyFont="1" applyFill="1" applyBorder="1" applyAlignment="1">
      <alignment horizontal="right" vertical="center"/>
    </xf>
    <xf numFmtId="166" fontId="13" fillId="0" borderId="9" xfId="4" applyNumberFormat="1" applyFont="1" applyBorder="1"/>
    <xf numFmtId="0" fontId="9" fillId="0" borderId="0" xfId="0" applyFont="1" applyFill="1" applyAlignment="1">
      <alignment vertical="center" wrapText="1"/>
    </xf>
    <xf numFmtId="0" fontId="13" fillId="0" borderId="0" xfId="0" applyFont="1" applyFill="1" applyBorder="1" applyAlignment="1">
      <alignment horizontal="left" vertical="center" wrapText="1"/>
    </xf>
    <xf numFmtId="166" fontId="13" fillId="0" borderId="0" xfId="4" applyNumberFormat="1" applyFont="1" applyFill="1" applyBorder="1"/>
    <xf numFmtId="0" fontId="9" fillId="0" borderId="0" xfId="0" applyFont="1" applyFill="1"/>
    <xf numFmtId="0" fontId="4" fillId="0" borderId="0" xfId="0" applyFont="1" applyFill="1"/>
    <xf numFmtId="0" fontId="0" fillId="0" borderId="0" xfId="0" applyFill="1"/>
  </cellXfs>
  <cellStyles count="16">
    <cellStyle name="Currency 2" xfId="3" xr:uid="{BCDC4703-C5D7-4206-888A-43CD0987C571}"/>
    <cellStyle name="Currency 2 2" xfId="7" xr:uid="{495258B9-636C-4A65-AE7F-4C0EDD778DAF}"/>
    <cellStyle name="Millares" xfId="1" builtinId="3"/>
    <cellStyle name="Millares [0]" xfId="2" builtinId="6"/>
    <cellStyle name="Millares [0] 2" xfId="6" xr:uid="{F4866B2B-E3B7-49CB-9656-A1A7CC18ECC7}"/>
    <cellStyle name="Millares 2" xfId="5" xr:uid="{E4C3F2CD-281D-46B8-9CE3-68DADD578BFD}"/>
    <cellStyle name="Millares 3" xfId="9" xr:uid="{1D4EEB81-2301-4BA5-95A9-AD9A0F6642E0}"/>
    <cellStyle name="Millares 4" xfId="10" xr:uid="{93D4E582-0ACE-4F01-81B6-2221E9DE8B54}"/>
    <cellStyle name="Millares 5" xfId="11" xr:uid="{D91AE6EB-4D9A-43BF-AD68-E2E8AD43C12B}"/>
    <cellStyle name="Millares 6" xfId="12" xr:uid="{12AF3AFB-3057-40F6-AB02-197222EF1FF7}"/>
    <cellStyle name="Millares 7" xfId="13" xr:uid="{F6861528-95CC-465F-830B-A1274C9BE292}"/>
    <cellStyle name="Millares 8" xfId="14" xr:uid="{818467A9-3BE2-4473-BF8B-DFA676731595}"/>
    <cellStyle name="Millares 9" xfId="15" xr:uid="{202577A3-7744-4A4C-8913-AB9AAFD7765C}"/>
    <cellStyle name="Moneda" xfId="4" builtinId="4"/>
    <cellStyle name="Moneda 2" xfId="8" xr:uid="{CF23FCBE-AE11-49BF-A3F0-F43EF4D8C3D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59155-49EA-492E-A763-AE31912B3E52}">
  <dimension ref="B1:AC41"/>
  <sheetViews>
    <sheetView showGridLines="0" tabSelected="1" zoomScale="80" zoomScaleNormal="80" workbookViewId="0">
      <selection activeCell="Q21" sqref="Q21"/>
    </sheetView>
  </sheetViews>
  <sheetFormatPr baseColWidth="10" defaultColWidth="11.42578125" defaultRowHeight="15" x14ac:dyDescent="0.25"/>
  <cols>
    <col min="1" max="1" width="3.28515625" customWidth="1"/>
    <col min="3" max="3" width="31.5703125" customWidth="1"/>
    <col min="4" max="4" width="14.7109375" customWidth="1"/>
    <col min="5" max="5" width="10.5703125" customWidth="1"/>
    <col min="6" max="6" width="15.85546875" customWidth="1"/>
    <col min="7" max="9" width="15.42578125" customWidth="1"/>
    <col min="10" max="10" width="15.85546875" customWidth="1"/>
    <col min="11" max="12" width="15.42578125" customWidth="1"/>
    <col min="13" max="13" width="23.42578125" customWidth="1"/>
    <col min="14" max="15" width="15.42578125" customWidth="1"/>
    <col min="16" max="16" width="15.85546875" customWidth="1"/>
    <col min="17" max="17" width="16.140625" customWidth="1"/>
    <col min="18" max="18" width="12.28515625" bestFit="1" customWidth="1"/>
    <col min="19" max="19" width="13.5703125" bestFit="1" customWidth="1"/>
    <col min="20" max="20" width="13.28515625" bestFit="1" customWidth="1"/>
    <col min="24" max="24" width="15.85546875" customWidth="1"/>
    <col min="25" max="25" width="19.7109375" bestFit="1" customWidth="1"/>
  </cols>
  <sheetData>
    <row r="1" spans="2:27" ht="23.25" x14ac:dyDescent="0.25">
      <c r="B1" s="1" t="s">
        <v>0</v>
      </c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3"/>
    </row>
    <row r="2" spans="2:27" x14ac:dyDescent="0.25">
      <c r="B2" s="5"/>
      <c r="C2" s="6"/>
      <c r="D2" s="7"/>
      <c r="E2" s="7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2:27" ht="15.75" x14ac:dyDescent="0.25">
      <c r="B3" s="30"/>
      <c r="C3" s="70" t="s">
        <v>1</v>
      </c>
      <c r="D3" s="71"/>
      <c r="E3" s="31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4"/>
    </row>
    <row r="4" spans="2:27" x14ac:dyDescent="0.25">
      <c r="B4" s="30"/>
      <c r="C4" s="30"/>
      <c r="D4" s="30"/>
      <c r="E4" s="31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4"/>
    </row>
    <row r="5" spans="2:27" ht="15.75" x14ac:dyDescent="0.25">
      <c r="B5" s="30"/>
      <c r="C5" s="80" t="s">
        <v>2</v>
      </c>
      <c r="D5" s="81"/>
      <c r="E5" s="31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4"/>
    </row>
    <row r="6" spans="2:27" x14ac:dyDescent="0.25">
      <c r="B6" s="30"/>
      <c r="C6" s="30"/>
      <c r="D6" s="30"/>
      <c r="E6" s="31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4"/>
    </row>
    <row r="7" spans="2:27" ht="16.5" customHeight="1" x14ac:dyDescent="0.25">
      <c r="B7" s="30"/>
      <c r="C7" s="56" t="s">
        <v>3</v>
      </c>
      <c r="D7" s="57">
        <f>G21</f>
        <v>1988490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4"/>
    </row>
    <row r="8" spans="2:27" ht="16.5" customHeight="1" x14ac:dyDescent="0.25">
      <c r="B8" s="30"/>
      <c r="C8" s="58" t="s">
        <v>4</v>
      </c>
      <c r="D8" s="59">
        <f>+O21</f>
        <v>3197470.5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4"/>
    </row>
    <row r="9" spans="2:27" ht="16.5" customHeight="1" x14ac:dyDescent="0.25">
      <c r="B9" s="30"/>
      <c r="C9" s="58" t="s">
        <v>21</v>
      </c>
      <c r="D9" s="69">
        <f>+M21</f>
        <v>3690000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4"/>
    </row>
    <row r="10" spans="2:27" ht="16.5" customHeight="1" x14ac:dyDescent="0.25">
      <c r="B10" s="30"/>
      <c r="C10" s="58" t="s">
        <v>22</v>
      </c>
      <c r="D10" s="59">
        <f>+I21</f>
        <v>4641000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4"/>
    </row>
    <row r="11" spans="2:27" ht="16.5" customHeight="1" x14ac:dyDescent="0.25">
      <c r="B11" s="30"/>
      <c r="C11" s="58" t="s">
        <v>23</v>
      </c>
      <c r="D11" s="59">
        <f>+K21</f>
        <v>5283600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4"/>
    </row>
    <row r="12" spans="2:27" ht="16.5" customHeight="1" x14ac:dyDescent="0.25">
      <c r="B12" s="30"/>
      <c r="C12" s="60" t="s">
        <v>5</v>
      </c>
      <c r="D12" s="117">
        <f>(D7+D8+D9+D10+D11)/5</f>
        <v>3760112.1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4"/>
    </row>
    <row r="13" spans="2:27" s="123" customFormat="1" ht="16.5" customHeight="1" x14ac:dyDescent="0.25">
      <c r="B13" s="118"/>
      <c r="C13" s="119"/>
      <c r="D13" s="120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2"/>
    </row>
    <row r="14" spans="2:27" s="123" customFormat="1" ht="16.5" customHeight="1" x14ac:dyDescent="0.25">
      <c r="B14" s="118"/>
      <c r="C14" s="119"/>
      <c r="D14" s="120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2"/>
    </row>
    <row r="15" spans="2:27" ht="15.75" thickBot="1" x14ac:dyDescent="0.3">
      <c r="B15" s="30"/>
      <c r="C15" s="61"/>
      <c r="D15" s="62"/>
      <c r="E15" s="31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4"/>
    </row>
    <row r="16" spans="2:27" ht="21.75" customHeight="1" thickBot="1" x14ac:dyDescent="0.3">
      <c r="B16" s="30"/>
      <c r="C16" s="32"/>
      <c r="D16" s="31"/>
      <c r="E16" s="31"/>
      <c r="F16" s="72" t="s">
        <v>3</v>
      </c>
      <c r="G16" s="73"/>
      <c r="H16" s="78" t="s">
        <v>4</v>
      </c>
      <c r="I16" s="79"/>
      <c r="J16" s="74" t="s">
        <v>21</v>
      </c>
      <c r="K16" s="75"/>
      <c r="L16" s="74" t="s">
        <v>22</v>
      </c>
      <c r="M16" s="75"/>
      <c r="N16" s="74" t="s">
        <v>23</v>
      </c>
      <c r="O16" s="75"/>
      <c r="P16" s="105" t="s">
        <v>5</v>
      </c>
      <c r="Q16" s="106"/>
      <c r="R16" s="4"/>
      <c r="S16" s="9"/>
      <c r="T16" s="9"/>
      <c r="U16" s="76"/>
      <c r="V16" s="76"/>
      <c r="W16" s="76"/>
      <c r="X16" s="76"/>
      <c r="Y16" s="76"/>
      <c r="Z16" s="76"/>
      <c r="AA16" s="11"/>
    </row>
    <row r="17" spans="2:29" ht="45.75" thickBot="1" x14ac:dyDescent="0.3">
      <c r="B17" s="33" t="s">
        <v>6</v>
      </c>
      <c r="C17" s="34" t="s">
        <v>7</v>
      </c>
      <c r="D17" s="34" t="s">
        <v>8</v>
      </c>
      <c r="E17" s="35" t="s">
        <v>9</v>
      </c>
      <c r="F17" s="36" t="s">
        <v>10</v>
      </c>
      <c r="G17" s="37" t="s">
        <v>11</v>
      </c>
      <c r="H17" s="63" t="s">
        <v>10</v>
      </c>
      <c r="I17" s="63" t="s">
        <v>11</v>
      </c>
      <c r="J17" s="38" t="s">
        <v>10</v>
      </c>
      <c r="K17" s="38" t="s">
        <v>11</v>
      </c>
      <c r="L17" s="38" t="s">
        <v>10</v>
      </c>
      <c r="M17" s="38" t="s">
        <v>11</v>
      </c>
      <c r="N17" s="38" t="s">
        <v>10</v>
      </c>
      <c r="O17" s="38" t="s">
        <v>11</v>
      </c>
      <c r="P17" s="107" t="s">
        <v>10</v>
      </c>
      <c r="Q17" s="108" t="s">
        <v>11</v>
      </c>
      <c r="R17" s="10"/>
      <c r="S17" s="10"/>
      <c r="T17" s="12"/>
      <c r="U17" s="13"/>
      <c r="V17" s="13"/>
      <c r="W17" s="10"/>
      <c r="X17" s="10"/>
      <c r="Y17" s="10"/>
      <c r="Z17" s="10"/>
      <c r="AA17" s="10"/>
      <c r="AB17" s="10"/>
      <c r="AC17" s="11"/>
    </row>
    <row r="18" spans="2:29" ht="129" thickBot="1" x14ac:dyDescent="0.3">
      <c r="B18" s="39">
        <v>1</v>
      </c>
      <c r="C18" s="40" t="s">
        <v>18</v>
      </c>
      <c r="D18" s="41" t="s">
        <v>12</v>
      </c>
      <c r="E18" s="42">
        <v>3</v>
      </c>
      <c r="F18" s="43">
        <v>557000</v>
      </c>
      <c r="G18" s="97">
        <f>F18*E18</f>
        <v>1671000</v>
      </c>
      <c r="H18" s="64">
        <v>1300000</v>
      </c>
      <c r="I18" s="101">
        <f>H18*E18</f>
        <v>3900000</v>
      </c>
      <c r="J18" s="44">
        <v>1480000</v>
      </c>
      <c r="K18" s="93">
        <f>J18*E18</f>
        <v>4440000</v>
      </c>
      <c r="L18" s="89">
        <f>1230000/1.19</f>
        <v>1033613.4453781513</v>
      </c>
      <c r="M18" s="93">
        <f>L18*E18</f>
        <v>3100840.3361344538</v>
      </c>
      <c r="N18" s="89">
        <v>895650</v>
      </c>
      <c r="O18" s="93">
        <f>N18*E18</f>
        <v>2686950</v>
      </c>
      <c r="P18" s="109">
        <f>(F18+H18+J18+L18+N18)/5</f>
        <v>1053252.6890756302</v>
      </c>
      <c r="Q18" s="110">
        <f>P18*E18</f>
        <v>3159758.0672268905</v>
      </c>
      <c r="R18" s="14"/>
      <c r="S18" s="68"/>
      <c r="T18" s="29"/>
      <c r="U18" s="15"/>
      <c r="V18" s="15"/>
      <c r="W18" s="15"/>
      <c r="X18" s="15"/>
      <c r="Y18" s="15"/>
      <c r="Z18" s="15"/>
      <c r="AA18" s="11"/>
    </row>
    <row r="19" spans="2:29" x14ac:dyDescent="0.25">
      <c r="B19" s="82" t="s">
        <v>13</v>
      </c>
      <c r="C19" s="83"/>
      <c r="D19" s="83"/>
      <c r="E19" s="83"/>
      <c r="F19" s="45"/>
      <c r="G19" s="98">
        <f>SUM(G18:G18)</f>
        <v>1671000</v>
      </c>
      <c r="H19" s="65"/>
      <c r="I19" s="102">
        <f>SUM(I18:I18)</f>
        <v>3900000</v>
      </c>
      <c r="J19" s="46"/>
      <c r="K19" s="94">
        <f>SUM(K18:K18)</f>
        <v>4440000</v>
      </c>
      <c r="L19" s="90"/>
      <c r="M19" s="94">
        <f>SUM(M18:M18)</f>
        <v>3100840.3361344538</v>
      </c>
      <c r="N19" s="90"/>
      <c r="O19" s="94">
        <f>SUM(O18:O18)</f>
        <v>2686950</v>
      </c>
      <c r="P19" s="111"/>
      <c r="Q19" s="112">
        <f>SUM(Q18:Q18)</f>
        <v>3159758.0672268905</v>
      </c>
      <c r="R19" s="14"/>
      <c r="S19" s="9"/>
      <c r="T19" s="9"/>
      <c r="U19" s="15"/>
      <c r="V19" s="15"/>
      <c r="W19" s="15"/>
      <c r="X19" s="15"/>
      <c r="Y19" s="15"/>
      <c r="Z19" s="15"/>
      <c r="AA19" s="11"/>
    </row>
    <row r="20" spans="2:29" x14ac:dyDescent="0.25">
      <c r="B20" s="84" t="s">
        <v>14</v>
      </c>
      <c r="C20" s="85"/>
      <c r="D20" s="85"/>
      <c r="E20" s="85"/>
      <c r="F20" s="47"/>
      <c r="G20" s="99">
        <f>G19*0.19</f>
        <v>317490</v>
      </c>
      <c r="H20" s="66"/>
      <c r="I20" s="103">
        <f>I19*0.19</f>
        <v>741000</v>
      </c>
      <c r="J20" s="48"/>
      <c r="K20" s="95">
        <f>K19*0.19</f>
        <v>843600</v>
      </c>
      <c r="L20" s="91"/>
      <c r="M20" s="95">
        <f>M19*0.19</f>
        <v>589159.66386554623</v>
      </c>
      <c r="N20" s="91"/>
      <c r="O20" s="95">
        <f>O19*0.19</f>
        <v>510520.5</v>
      </c>
      <c r="P20" s="113"/>
      <c r="Q20" s="114">
        <f>Q19*0.19</f>
        <v>600354.03277310915</v>
      </c>
      <c r="R20" s="14"/>
      <c r="S20" s="9"/>
      <c r="T20" s="9"/>
      <c r="U20" s="15"/>
      <c r="V20" s="15"/>
      <c r="W20" s="15"/>
      <c r="X20" s="15"/>
      <c r="Y20" s="15"/>
      <c r="Z20" s="15"/>
      <c r="AA20" s="11"/>
    </row>
    <row r="21" spans="2:29" ht="15" customHeight="1" thickBot="1" x14ac:dyDescent="0.3">
      <c r="B21" s="86" t="s">
        <v>15</v>
      </c>
      <c r="C21" s="87"/>
      <c r="D21" s="87"/>
      <c r="E21" s="88"/>
      <c r="F21" s="49"/>
      <c r="G21" s="100">
        <f>G19+G20</f>
        <v>1988490</v>
      </c>
      <c r="H21" s="67"/>
      <c r="I21" s="104">
        <f>I19+I20</f>
        <v>4641000</v>
      </c>
      <c r="J21" s="50"/>
      <c r="K21" s="96">
        <f>K19+K20</f>
        <v>5283600</v>
      </c>
      <c r="L21" s="51"/>
      <c r="M21" s="96">
        <f>M19+M20</f>
        <v>3690000</v>
      </c>
      <c r="N21" s="51"/>
      <c r="O21" s="96">
        <f>O19+O20</f>
        <v>3197470.5</v>
      </c>
      <c r="P21" s="115"/>
      <c r="Q21" s="116">
        <f>Q19+Q20</f>
        <v>3760112.0999999996</v>
      </c>
      <c r="R21" s="16"/>
      <c r="S21" s="17"/>
      <c r="T21" s="18"/>
      <c r="U21" s="17"/>
      <c r="V21" s="18"/>
      <c r="W21" s="17"/>
      <c r="X21" s="18"/>
      <c r="Y21" s="18"/>
      <c r="Z21" s="18"/>
      <c r="AA21" s="11"/>
    </row>
    <row r="22" spans="2:29" x14ac:dyDescent="0.25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2"/>
      <c r="Q22" s="27"/>
      <c r="R22" s="16"/>
      <c r="S22" s="11"/>
      <c r="T22" s="11"/>
      <c r="U22" s="11"/>
      <c r="V22" s="11"/>
      <c r="W22" s="11"/>
      <c r="X22" s="11"/>
      <c r="Y22" s="11"/>
      <c r="Z22" s="11"/>
      <c r="AA22" s="11"/>
    </row>
    <row r="23" spans="2:29" x14ac:dyDescent="0.25"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8"/>
      <c r="S23" s="11"/>
      <c r="T23" s="11"/>
      <c r="U23" s="11"/>
      <c r="V23" s="11"/>
      <c r="W23" s="11"/>
      <c r="X23" s="11"/>
      <c r="Y23" s="11"/>
      <c r="Z23" s="11"/>
      <c r="AA23" s="11"/>
    </row>
    <row r="24" spans="2:29" ht="15.75" x14ac:dyDescent="0.25">
      <c r="B24" s="53" t="s">
        <v>16</v>
      </c>
      <c r="C24" s="54"/>
      <c r="D24" s="54"/>
      <c r="E24" s="54"/>
      <c r="F24" s="54"/>
      <c r="G24" s="54"/>
      <c r="H24" s="54"/>
      <c r="I24" s="54"/>
      <c r="J24" s="54"/>
      <c r="K24" s="54"/>
      <c r="L24" s="92"/>
      <c r="M24" s="54"/>
      <c r="N24" s="54"/>
      <c r="O24" s="92"/>
      <c r="P24" s="54"/>
      <c r="Q24" s="55"/>
      <c r="S24" s="20"/>
      <c r="T24" s="11"/>
      <c r="U24" s="21"/>
      <c r="V24" s="11"/>
      <c r="W24" s="11"/>
      <c r="X24" s="11"/>
      <c r="Y24" s="11"/>
      <c r="Z24" s="11"/>
      <c r="AA24" s="11"/>
    </row>
    <row r="25" spans="2:29" ht="15.75" x14ac:dyDescent="0.25">
      <c r="B25" s="53"/>
      <c r="C25" s="54"/>
      <c r="D25" s="54"/>
      <c r="E25" s="54"/>
      <c r="F25" s="54"/>
      <c r="G25" s="54"/>
      <c r="H25" s="54"/>
      <c r="I25" s="54"/>
      <c r="J25" s="54"/>
      <c r="K25" s="54"/>
      <c r="L25" s="92"/>
      <c r="M25" s="54"/>
      <c r="N25" s="54"/>
      <c r="O25" s="92"/>
      <c r="P25" s="54"/>
      <c r="Q25" s="55"/>
      <c r="S25" s="20"/>
      <c r="T25" s="11"/>
      <c r="U25" s="21"/>
      <c r="V25" s="11"/>
      <c r="W25" s="11"/>
      <c r="X25" s="11"/>
      <c r="Y25" s="11"/>
      <c r="Z25" s="11"/>
      <c r="AA25" s="11"/>
    </row>
    <row r="26" spans="2:29" ht="15.75" x14ac:dyDescent="0.25"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92"/>
      <c r="M26" s="54"/>
      <c r="N26" s="54"/>
      <c r="O26" s="92"/>
      <c r="P26" s="54"/>
      <c r="Q26" s="55"/>
      <c r="S26" s="20"/>
      <c r="T26" s="11"/>
      <c r="U26" s="21"/>
      <c r="V26" s="11"/>
      <c r="W26" s="11"/>
      <c r="X26" s="11"/>
      <c r="Y26" s="11"/>
      <c r="Z26" s="11"/>
      <c r="AA26" s="11"/>
    </row>
    <row r="27" spans="2:29" ht="15.75" x14ac:dyDescent="0.25">
      <c r="B27" s="54"/>
      <c r="C27" s="54"/>
      <c r="D27" s="54"/>
      <c r="E27" s="54"/>
      <c r="F27" s="92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5"/>
      <c r="S27" s="20"/>
      <c r="T27" s="11"/>
      <c r="U27" s="21"/>
      <c r="V27" s="11"/>
      <c r="W27" s="11"/>
      <c r="X27" s="11"/>
      <c r="Y27" s="11"/>
      <c r="Z27" s="11"/>
      <c r="AA27" s="11"/>
    </row>
    <row r="28" spans="2:29" ht="15.75" x14ac:dyDescent="0.25"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5"/>
      <c r="S28" s="20"/>
      <c r="T28" s="11"/>
      <c r="U28" s="21"/>
      <c r="V28" s="11"/>
      <c r="W28" s="11"/>
      <c r="X28" s="11"/>
      <c r="Y28" s="11"/>
      <c r="Z28" s="11"/>
      <c r="AA28" s="11"/>
    </row>
    <row r="29" spans="2:29" ht="15.75" x14ac:dyDescent="0.25">
      <c r="B29" s="77" t="s">
        <v>20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S29" s="20"/>
      <c r="T29" s="11"/>
      <c r="U29" s="21"/>
      <c r="V29" s="11"/>
      <c r="W29" s="11"/>
      <c r="X29" s="11"/>
      <c r="Y29" s="11"/>
      <c r="Z29" s="11"/>
      <c r="AA29" s="11"/>
    </row>
    <row r="30" spans="2:29" ht="15.75" x14ac:dyDescent="0.25">
      <c r="B30" s="77" t="s">
        <v>17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S30" s="20"/>
      <c r="T30" s="11"/>
      <c r="U30" s="21"/>
      <c r="V30" s="11"/>
      <c r="W30" s="11"/>
      <c r="X30" s="11"/>
      <c r="Y30" s="11"/>
      <c r="Z30" s="11"/>
      <c r="AA30" s="11"/>
    </row>
    <row r="31" spans="2:29" x14ac:dyDescent="0.25">
      <c r="B31" s="19"/>
      <c r="C31" s="19"/>
      <c r="D31" s="19"/>
      <c r="E31" s="22"/>
      <c r="J31" s="23"/>
      <c r="S31" s="21"/>
      <c r="T31" s="11"/>
      <c r="U31" s="20"/>
      <c r="V31" s="11"/>
      <c r="W31" s="11"/>
      <c r="X31" s="11"/>
      <c r="Y31" s="11"/>
      <c r="Z31" s="11"/>
      <c r="AA31" s="11"/>
    </row>
    <row r="32" spans="2:29" x14ac:dyDescent="0.25">
      <c r="B32" s="22" t="s">
        <v>19</v>
      </c>
    </row>
    <row r="33" spans="16:17" x14ac:dyDescent="0.25">
      <c r="P33" s="11"/>
      <c r="Q33" s="11"/>
    </row>
    <row r="34" spans="16:17" x14ac:dyDescent="0.25">
      <c r="P34" s="11"/>
      <c r="Q34" s="11"/>
    </row>
    <row r="35" spans="16:17" x14ac:dyDescent="0.25">
      <c r="P35" s="11"/>
      <c r="Q35" s="11"/>
    </row>
    <row r="36" spans="16:17" x14ac:dyDescent="0.25">
      <c r="P36" s="24"/>
      <c r="Q36" s="11"/>
    </row>
    <row r="37" spans="16:17" x14ac:dyDescent="0.25">
      <c r="P37" s="25"/>
    </row>
    <row r="39" spans="16:17" x14ac:dyDescent="0.25">
      <c r="Q39" s="25"/>
    </row>
    <row r="41" spans="16:17" x14ac:dyDescent="0.25">
      <c r="P41" s="26"/>
      <c r="Q41" s="25"/>
    </row>
  </sheetData>
  <mergeCells count="16">
    <mergeCell ref="B30:Q30"/>
    <mergeCell ref="C5:D5"/>
    <mergeCell ref="Y16:Z16"/>
    <mergeCell ref="B19:E19"/>
    <mergeCell ref="B20:E20"/>
    <mergeCell ref="P16:Q16"/>
    <mergeCell ref="U16:V16"/>
    <mergeCell ref="B21:E21"/>
    <mergeCell ref="L16:M16"/>
    <mergeCell ref="N16:O16"/>
    <mergeCell ref="C3:D3"/>
    <mergeCell ref="F16:G16"/>
    <mergeCell ref="J16:K16"/>
    <mergeCell ref="W16:X16"/>
    <mergeCell ref="B29:Q29"/>
    <mergeCell ref="H16:I16"/>
  </mergeCells>
  <phoneticPr fontId="15" type="noConversion"/>
  <pageMargins left="0.7" right="0.7" top="0.75" bottom="0.75" header="0.3" footer="0.3"/>
  <pageSetup scale="75" orientation="landscape" r:id="rId1"/>
</worksheet>
</file>

<file path=docMetadata/LabelInfo.xml><?xml version="1.0" encoding="utf-8"?>
<clbl:labelList xmlns:clbl="http://schemas.microsoft.com/office/2020/mipLabelMetadata">
  <clbl:label id="{c7a7ca2a-329c-4bbc-afdb-666e11189b83}" enabled="0" method="" siteId="{c7a7ca2a-329c-4bbc-afdb-666e11189b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MTO PREVENTIVO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Melanny Yineth Carrillo Carrillo (CGR)</dc:creator>
  <cp:keywords/>
  <dc:description/>
  <cp:lastModifiedBy>Mayerly Gomez Rodriguez (CGR)</cp:lastModifiedBy>
  <cp:revision/>
  <dcterms:created xsi:type="dcterms:W3CDTF">2024-04-10T23:48:46Z</dcterms:created>
  <dcterms:modified xsi:type="dcterms:W3CDTF">2026-08-21T16:32:43Z</dcterms:modified>
  <cp:category/>
  <cp:contentStatus/>
</cp:coreProperties>
</file>