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etbcsj-my.sharepoint.com/personal/jsierrac_cendoj_ramajudicial_gov_co/Documents/Contratación/1. Contratación/2026/33Señalizacion/Publicacion/"/>
    </mc:Choice>
  </mc:AlternateContent>
  <xr:revisionPtr revIDLastSave="2" documentId="11_D945D7EAE8771BFD53239F60861419E46347EC53" xr6:coauthVersionLast="47" xr6:coauthVersionMax="47" xr10:uidLastSave="{5C136200-7E2B-4BCD-BED1-8E58168EFBAC}"/>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8" i="1" l="1"/>
  <c r="G28" i="1" s="1"/>
  <c r="F27" i="1"/>
  <c r="G27" i="1" s="1"/>
  <c r="F26" i="1"/>
  <c r="G26" i="1" s="1"/>
  <c r="F25" i="1"/>
  <c r="F24" i="1"/>
  <c r="G24" i="1" s="1"/>
  <c r="F23" i="1"/>
  <c r="F22" i="1"/>
  <c r="G22" i="1" s="1"/>
  <c r="F21" i="1"/>
  <c r="F20" i="1"/>
  <c r="G20" i="1" s="1"/>
  <c r="F19" i="1"/>
  <c r="G19" i="1" s="1"/>
  <c r="F18" i="1"/>
  <c r="G18" i="1" s="1"/>
  <c r="F17" i="1"/>
  <c r="G17" i="1" s="1"/>
  <c r="F16" i="1"/>
  <c r="G16" i="1" s="1"/>
  <c r="F15" i="1"/>
  <c r="G15" i="1" s="1"/>
  <c r="F14" i="1"/>
  <c r="G14" i="1" s="1"/>
  <c r="F13" i="1"/>
  <c r="F12" i="1"/>
  <c r="G21" i="1" l="1"/>
  <c r="G12" i="1"/>
  <c r="G13" i="1"/>
  <c r="G25" i="1"/>
  <c r="G23" i="1"/>
  <c r="H23" i="1" s="1"/>
  <c r="I16" i="1"/>
  <c r="J16" i="1" s="1"/>
  <c r="I28" i="1"/>
  <c r="J28" i="1" s="1"/>
  <c r="H14" i="1"/>
  <c r="I14" i="1" s="1"/>
  <c r="J14" i="1" s="1"/>
  <c r="H26" i="1"/>
  <c r="I26" i="1" s="1"/>
  <c r="J26" i="1" s="1"/>
  <c r="H15" i="1"/>
  <c r="I15" i="1" s="1"/>
  <c r="J15" i="1" s="1"/>
  <c r="H27" i="1"/>
  <c r="I27" i="1" s="1"/>
  <c r="J27" i="1" s="1"/>
  <c r="H16" i="1"/>
  <c r="H28" i="1"/>
  <c r="H17" i="1"/>
  <c r="I17" i="1" s="1"/>
  <c r="J17" i="1" s="1"/>
  <c r="H18" i="1"/>
  <c r="I18" i="1" s="1"/>
  <c r="J18" i="1" s="1"/>
  <c r="H19" i="1"/>
  <c r="I19" i="1" s="1"/>
  <c r="J19" i="1" s="1"/>
  <c r="H20" i="1"/>
  <c r="I20" i="1" s="1"/>
  <c r="J20" i="1" s="1"/>
  <c r="H22" i="1"/>
  <c r="I22" i="1" s="1"/>
  <c r="J22" i="1" s="1"/>
  <c r="H24" i="1"/>
  <c r="I24" i="1" s="1"/>
  <c r="J24" i="1" s="1"/>
  <c r="H25" i="1" l="1"/>
  <c r="I25" i="1" s="1"/>
  <c r="J25" i="1" s="1"/>
  <c r="H13" i="1"/>
  <c r="I13" i="1" s="1"/>
  <c r="J13" i="1" s="1"/>
  <c r="H12" i="1"/>
  <c r="I12" i="1" s="1"/>
  <c r="J12" i="1" s="1"/>
  <c r="I23" i="1"/>
  <c r="J23" i="1" s="1"/>
  <c r="H21" i="1"/>
  <c r="I21" i="1" s="1"/>
  <c r="J21" i="1" s="1"/>
</calcChain>
</file>

<file path=xl/sharedStrings.xml><?xml version="1.0" encoding="utf-8"?>
<sst xmlns="http://schemas.openxmlformats.org/spreadsheetml/2006/main" count="60" uniqueCount="55">
  <si>
    <t>ASUNTOS LEGALES - GESTIÓN  CONTRACTUAL</t>
  </si>
  <si>
    <t>Formato : ESTUDIO DE MERCADO O ANALISIS DE COSTOS</t>
  </si>
  <si>
    <t xml:space="preserve">INVITACIONES A COTIZAR  / SOPORTES DEL ANALISIS DE COSTOS </t>
  </si>
  <si>
    <t>CALCULO DEL VALOR MAXIMO A PAGAR POR LA ENTIDAD</t>
  </si>
  <si>
    <t>ITEM</t>
  </si>
  <si>
    <t>DESCRIPCION</t>
  </si>
  <si>
    <t>CANT</t>
  </si>
  <si>
    <t>PRESUPUESTO OFICIAL</t>
  </si>
  <si>
    <t>JHON ALEXANDER VARGAS MELO</t>
  </si>
  <si>
    <t>COORDINADOR GRUPO DE MANTENIMIENTO</t>
  </si>
  <si>
    <t>PRFESIONAL UNIVERSITARIO G11</t>
  </si>
  <si>
    <t>Elaboró: Jhon Alexander Vargas Melo / Profesional Universitario</t>
  </si>
  <si>
    <r>
      <rPr>
        <sz val="9"/>
        <rFont val="Arial"/>
        <family val="2"/>
      </rPr>
      <t>1. Por facilidades de ejecución presupuestal, se aproximan las cifras de los valores unitarios a la unidad entera mayor sin cifras decimales.
2. Al ser este un proceso mediante la modalidad de bolsa de recursos, este será adjudicado por el valor total del presupuesto estimado por la entidad, esto es: ciento setenta y cinco millones pesos  m/cte ($ 175,000,000,00)</t>
    </r>
    <r>
      <rPr>
        <sz val="9"/>
        <color rgb="FFFF0000"/>
        <rFont val="Arial"/>
        <family val="2"/>
      </rPr>
      <t xml:space="preserve">
</t>
    </r>
  </si>
  <si>
    <t xml:space="preserve">Con base en el anterior análisis, la Entidad estima el Presupuesto Oficial en la suma de ciento setenta y cinco millones pesos  m/cte ($ 175,000,000,00)  incluidos todos los impuestos, gastos, deducciones y costos directos e indirectos que conlleven la celebración y ejecución del contrato. </t>
  </si>
  <si>
    <t>Que con base en lo anterior, Dirección Seccional de Adminsitración Judicial de Bogotá calculo el valor promedio unitario máximo para el presente proceso como se especifica a continuación.</t>
  </si>
  <si>
    <t>Placa para identificación de espacios, elaborada en acrilico cristal calibre 3mm con vinilo adhesivo con la impresión de la señalización, puntas del acrílico curvas con texto en braile en la parte inferior</t>
  </si>
  <si>
    <t>30cm x22cm</t>
  </si>
  <si>
    <t>100cm x 25cm</t>
  </si>
  <si>
    <t>Señales de seguridad: Señal con base en polipropileno calibre 40 (1mm) fondo con vinilo fotoluminiscente de 10 horas, textos y pictogramas en impresión digital en alta resolución sobre vinilo transparente más laminado transparente brillante cubriendo la impresión, con texto en braile en la parte inferior</t>
  </si>
  <si>
    <t>36cm x 18cm</t>
  </si>
  <si>
    <t>Regleta en acrilico opal decorada con vinilo opaco de corte</t>
  </si>
  <si>
    <t>10cm x 3cm</t>
  </si>
  <si>
    <t xml:space="preserve">Placa de identificación para escritorio con base de madera fijo y placa con inscripción removible en lamina de acrilico imitación acero inoxidable </t>
  </si>
  <si>
    <t>20cm x 5cm</t>
  </si>
  <si>
    <t xml:space="preserve">Demarcación con impresión digital sobre vinilo adhesivo. </t>
  </si>
  <si>
    <t>20cm x 3cm</t>
  </si>
  <si>
    <t>Banner tipo pendón impreso en tintas solventes de alta resolución con arte según diseño.</t>
  </si>
  <si>
    <t>100cm x 70cm</t>
  </si>
  <si>
    <t xml:space="preserve">Banner tipo pendón impreso en tintas solventes de alta resolución con arte según diseño. </t>
  </si>
  <si>
    <t>70cm x 50cm</t>
  </si>
  <si>
    <t xml:space="preserve">Directorio de piso tipo cartelera, fabricado en lamina de acrílico de 3mm de espesor, con sistema deslizable de maximo 30 regletas intercambiables, decorado con vinilo adhesivo impreso y vinilo adhesivo imitación acero inoxidable. Sistema para instalación en muro, vidrio o madera. </t>
  </si>
  <si>
    <t xml:space="preserve">Directorio de piso tipo cartelera, fabricado en lamina de acrílico de 3mm de espesor, con sistema deslizable de maximo 50 regletas intercambiables, decorado con vinilo adhesivo impreso y vinilo adhesivo imitación acero inoxidable. Sistema para instalación en muro, vidrio o madera. </t>
  </si>
  <si>
    <t>Texto cortado en vinilo adhesivo para la marcación o cambio de nombre en las señales y/o regletas existentes en salas de audiencias, despachos, oficinas y carteleras de piso</t>
  </si>
  <si>
    <t>2cm x 1cm</t>
  </si>
  <si>
    <t xml:space="preserve">Texto cortado en acrilico 3mm para la marcación o cambio de nombre en fachadas principales de edificios. </t>
  </si>
  <si>
    <t>10cm x 6cm</t>
  </si>
  <si>
    <t>Escudo institucional CSJ en vinilo tipo sand blasting.</t>
  </si>
  <si>
    <t>60cm de diametro</t>
  </si>
  <si>
    <t>Escudo institucional Rama Judicial, elaborado en acrilico de 3mm con una lámina de acero inoxidable sobrepuesta.</t>
  </si>
  <si>
    <t>70cm de diametro</t>
  </si>
  <si>
    <t>25cm de diametro</t>
  </si>
  <si>
    <t>placa de identificación de oficina elaborada en doble acrilico con lamina en acero inoxidable, con posiblidad de nombres intercambiables tipo regleta</t>
  </si>
  <si>
    <t>VR / UNITARIO CON IVA</t>
  </si>
  <si>
    <t>MEDIDAS           (ancho x alto)</t>
  </si>
  <si>
    <t>45cm x 20cm</t>
  </si>
  <si>
    <t>30cm x 22cm</t>
  </si>
  <si>
    <t>VALOR  UNITARIO PROYECTADO PROMEDIO 2026 CON IVA</t>
  </si>
  <si>
    <t>Con el fin de establecer el Presupuesto Oficial Estimado para el  presente proceso de selección por la modalidad de minima cuantía que tiene por objeto,Adquisición, retiro e instalación de elementos para señalización demarcación e identificación de despachos judiciales y sedes administrativas a cargo de la Dirección Seccional de Administración Judicial de Bogotá,  la Dirección Seccional de Adminsitración Judicial de Bogotá realizó un analisis de costos como se describe a continuación:</t>
  </si>
  <si>
    <t>El análisis de precios se sustentó en históricos contractuales comparables, particularmente con el ultimo contrato 084‑2024, cuyas características técnicas, cantidades y condiciones de ejecución son equivalentes a las requeridas en el presente proceso, esto permitió contar con un rango de precios suficiente, fiable y representativo, sin que fuese necesario solicitar cotizaciones adicionales, toda vez que los datos recopilados cumplen con los criterios de suficiencia, razonabilidad, trazabilidad, objetividad y eficiencia del gasto público establecidos por la normativa de contratación pública.</t>
  </si>
  <si>
    <t>TOTAL VALOR UNITARIO PROMEDIO + IPC 2024 CON IVA</t>
  </si>
  <si>
    <t>VALOR 2024 CONTRATO 084-2024</t>
  </si>
  <si>
    <t>VALOR  UNITARIO PROYECTADO PROMEDIO 2026 SIN IVA</t>
  </si>
  <si>
    <t>AUMENTO SOBRE EL VALOS IPC 2025 CON IVA</t>
  </si>
  <si>
    <t>AUMENTO SOBRE EL VALOR IPC 2026 CON IVA</t>
  </si>
  <si>
    <r>
      <t>Para la determinación del valor unitario para el producto a suministrar e instalar, la entidad adelantó las siguientes acciones: 
1. Proyección de los valores unitarios adjudicados mendiante el contrato 084-2024, contrato de condiciones similares al presente proceso. 
2. Cotizaciones allegadas mediante solicitud de información a proveedores en el SECOP II, a través de la publicación del proceso DSAJBO-SIP-010-2026 adelantado durante el mes de julio del 2026.</t>
    </r>
    <r>
      <rPr>
        <sz val="11"/>
        <color rgb="FFFF0000"/>
        <rFont val="Arial"/>
        <family val="2"/>
      </rPr>
      <t xml:space="preserve">
</t>
    </r>
    <r>
      <rPr>
        <sz val="1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</si>
</sst>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164" formatCode="_-&quot;$&quot;* #,##0.00_-;\-&quot;$&quot;* #,##0.00_-;_-&quot;$&quot;* &quot;-&quot;??_-;_-@_-"/>
    <numFmt numFmtId="165" formatCode="_ [$$-240A]\ * #,##0.00_ ;_ [$$-240A]\ * \-#,##0.00_ ;_ [$$-240A]\ * &quot;-&quot;??_ ;_ @_ "/>
    <numFmt numFmtId="166" formatCode="_-[$$-240A]\ * #,##0.00_-;\-[$$-240A]\ * #,##0.00_-;_-[$$-240A]\ * &quot;-&quot;??_-;_-@_-"/>
    <numFmt numFmtId="167" formatCode="_ [$$-240A]\ * #,##0_ ;_ [$$-240A]\ * \-#,##0_ ;_ [$$-240A]\ * &quot;-&quot;??_ ;_ @_ "/>
  </numFmts>
  <fonts count="13" x14ac:knownFonts="1">
    <font>
      <sz val="11"/>
      <color theme="1"/>
      <name val="Calibri"/>
      <family val="2"/>
      <scheme val="minor"/>
    </font>
    <font>
      <sz val="10"/>
      <name val="Arial"/>
      <family val="2"/>
    </font>
    <font>
      <b/>
      <sz val="11"/>
      <name val="Arial"/>
      <family val="2"/>
    </font>
    <font>
      <sz val="11"/>
      <name val="Arial"/>
      <family val="2"/>
    </font>
    <font>
      <sz val="10"/>
      <color rgb="FFFF0000"/>
      <name val="Arial"/>
      <family val="2"/>
    </font>
    <font>
      <b/>
      <sz val="10"/>
      <name val="Arial"/>
      <family val="2"/>
    </font>
    <font>
      <sz val="9"/>
      <name val="Arial"/>
      <family val="2"/>
    </font>
    <font>
      <b/>
      <sz val="7"/>
      <name val="Arial"/>
      <family val="2"/>
    </font>
    <font>
      <sz val="11"/>
      <color theme="1"/>
      <name val="Calibri"/>
      <family val="2"/>
      <scheme val="minor"/>
    </font>
    <font>
      <sz val="9"/>
      <color theme="1"/>
      <name val="Arial"/>
      <family val="2"/>
    </font>
    <font>
      <sz val="9"/>
      <color rgb="FF000000"/>
      <name val="Arial"/>
      <family val="2"/>
    </font>
    <font>
      <sz val="9"/>
      <color rgb="FFFF0000"/>
      <name val="Arial"/>
      <family val="2"/>
    </font>
    <font>
      <sz val="11"/>
      <color rgb="FFFF0000"/>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s>
  <borders count="25">
    <border>
      <left/>
      <right/>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s>
  <cellStyleXfs count="4">
    <xf numFmtId="0" fontId="0" fillId="0" borderId="0"/>
    <xf numFmtId="0" fontId="1" fillId="0" borderId="0"/>
    <xf numFmtId="164" fontId="8" fillId="0" borderId="0" applyFont="0" applyFill="0" applyBorder="0" applyAlignment="0" applyProtection="0"/>
    <xf numFmtId="41" fontId="8" fillId="0" borderId="0" applyFont="0" applyFill="0" applyBorder="0" applyAlignment="0" applyProtection="0"/>
  </cellStyleXfs>
  <cellXfs count="87">
    <xf numFmtId="0" fontId="0" fillId="0" borderId="0" xfId="0"/>
    <xf numFmtId="164" fontId="0" fillId="0" borderId="0" xfId="2" applyFont="1"/>
    <xf numFmtId="166" fontId="0" fillId="0" borderId="0" xfId="0" applyNumberFormat="1"/>
    <xf numFmtId="10" fontId="0" fillId="0" borderId="0" xfId="0" applyNumberFormat="1"/>
    <xf numFmtId="44" fontId="0" fillId="0" borderId="0" xfId="0" applyNumberFormat="1"/>
    <xf numFmtId="0" fontId="7" fillId="3" borderId="16" xfId="0" applyFont="1" applyFill="1" applyBorder="1" applyAlignment="1">
      <alignment horizontal="center" vertical="center" wrapText="1"/>
    </xf>
    <xf numFmtId="0" fontId="6" fillId="0" borderId="11" xfId="3" applyNumberFormat="1" applyFont="1" applyFill="1" applyBorder="1" applyAlignment="1">
      <alignment horizontal="center" vertical="center" wrapText="1"/>
    </xf>
    <xf numFmtId="0" fontId="6" fillId="0" borderId="15" xfId="3"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7" fillId="3" borderId="3" xfId="0" applyFont="1" applyFill="1" applyBorder="1" applyAlignment="1">
      <alignment horizontal="center" vertical="center" wrapText="1"/>
    </xf>
    <xf numFmtId="10" fontId="7" fillId="3" borderId="14" xfId="0" applyNumberFormat="1" applyFont="1" applyFill="1" applyBorder="1" applyAlignment="1">
      <alignment horizontal="center" vertical="center" wrapText="1"/>
    </xf>
    <xf numFmtId="167" fontId="1" fillId="3" borderId="10" xfId="0" applyNumberFormat="1" applyFont="1" applyFill="1" applyBorder="1" applyAlignment="1">
      <alignment horizontal="center" vertical="center" wrapText="1"/>
    </xf>
    <xf numFmtId="0" fontId="9" fillId="0" borderId="14" xfId="0" applyFont="1" applyBorder="1" applyAlignment="1">
      <alignment horizontal="center" vertical="center" wrapText="1"/>
    </xf>
    <xf numFmtId="0" fontId="1" fillId="2" borderId="12" xfId="0" applyFont="1" applyFill="1" applyBorder="1" applyAlignment="1">
      <alignment wrapText="1"/>
    </xf>
    <xf numFmtId="0" fontId="1" fillId="2" borderId="0" xfId="0" applyFont="1" applyFill="1" applyAlignment="1">
      <alignment wrapText="1"/>
    </xf>
    <xf numFmtId="0" fontId="1" fillId="2" borderId="6" xfId="0" applyFont="1" applyFill="1" applyBorder="1" applyAlignment="1">
      <alignment wrapText="1"/>
    </xf>
    <xf numFmtId="0" fontId="1" fillId="2" borderId="7" xfId="0" applyFont="1" applyFill="1" applyBorder="1" applyAlignment="1">
      <alignment wrapText="1"/>
    </xf>
    <xf numFmtId="0" fontId="3" fillId="2" borderId="1" xfId="0" applyFont="1" applyFill="1" applyBorder="1" applyAlignment="1">
      <alignment horizontal="left" vertical="center" wrapText="1"/>
    </xf>
    <xf numFmtId="0" fontId="3" fillId="2" borderId="3" xfId="0" applyFont="1" applyFill="1" applyBorder="1" applyAlignment="1">
      <alignment horizontal="left" vertical="center" wrapText="1"/>
    </xf>
    <xf numFmtId="0" fontId="0" fillId="2" borderId="4" xfId="0" applyFill="1" applyBorder="1"/>
    <xf numFmtId="0" fontId="0" fillId="2" borderId="13" xfId="0" applyFill="1" applyBorder="1"/>
    <xf numFmtId="0" fontId="0" fillId="2" borderId="8" xfId="0" applyFill="1" applyBorder="1"/>
    <xf numFmtId="0" fontId="10" fillId="0" borderId="11" xfId="0" applyFont="1" applyBorder="1" applyAlignment="1">
      <alignment vertical="center" wrapText="1"/>
    </xf>
    <xf numFmtId="0" fontId="10" fillId="0" borderId="15" xfId="0" applyFont="1" applyBorder="1" applyAlignment="1">
      <alignment vertical="center" wrapText="1"/>
    </xf>
    <xf numFmtId="0" fontId="10" fillId="0" borderId="10" xfId="0" applyFont="1" applyBorder="1" applyAlignment="1">
      <alignment vertical="center" wrapText="1"/>
    </xf>
    <xf numFmtId="0" fontId="6" fillId="0" borderId="10" xfId="3" applyNumberFormat="1" applyFont="1" applyFill="1" applyBorder="1" applyAlignment="1">
      <alignment horizontal="center" vertical="center" wrapText="1"/>
    </xf>
    <xf numFmtId="0" fontId="7" fillId="3" borderId="20" xfId="0" applyFont="1" applyFill="1" applyBorder="1" applyAlignment="1">
      <alignment horizontal="center" vertical="center" wrapText="1"/>
    </xf>
    <xf numFmtId="167" fontId="1" fillId="3" borderId="11" xfId="0" applyNumberFormat="1" applyFont="1" applyFill="1" applyBorder="1" applyAlignment="1">
      <alignment horizontal="center" vertical="center" wrapText="1"/>
    </xf>
    <xf numFmtId="167" fontId="1" fillId="3" borderId="15" xfId="0" applyNumberFormat="1" applyFont="1" applyFill="1" applyBorder="1" applyAlignment="1">
      <alignment horizontal="center" vertical="center" wrapText="1"/>
    </xf>
    <xf numFmtId="165" fontId="1" fillId="3" borderId="11" xfId="0" applyNumberFormat="1" applyFont="1" applyFill="1" applyBorder="1" applyAlignment="1">
      <alignment horizontal="center" vertical="center" wrapText="1"/>
    </xf>
    <xf numFmtId="165" fontId="1" fillId="3" borderId="15" xfId="0" applyNumberFormat="1" applyFont="1" applyFill="1" applyBorder="1" applyAlignment="1">
      <alignment horizontal="center" vertical="center" wrapText="1"/>
    </xf>
    <xf numFmtId="165" fontId="1" fillId="3" borderId="10" xfId="0" applyNumberFormat="1" applyFont="1" applyFill="1" applyBorder="1" applyAlignment="1">
      <alignment horizontal="center" vertical="center" wrapText="1"/>
    </xf>
    <xf numFmtId="165" fontId="1" fillId="0" borderId="11"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165" fontId="1" fillId="0" borderId="10" xfId="0" applyNumberFormat="1" applyFont="1" applyBorder="1" applyAlignment="1">
      <alignment horizontal="center" vertical="center" wrapText="1"/>
    </xf>
    <xf numFmtId="165" fontId="1" fillId="3" borderId="24" xfId="0" applyNumberFormat="1" applyFont="1" applyFill="1" applyBorder="1" applyAlignment="1">
      <alignment horizontal="center" vertical="center" wrapText="1"/>
    </xf>
    <xf numFmtId="165" fontId="1" fillId="3" borderId="5" xfId="0" applyNumberFormat="1" applyFont="1" applyFill="1" applyBorder="1" applyAlignment="1">
      <alignment horizontal="center" vertical="center" wrapText="1"/>
    </xf>
    <xf numFmtId="165" fontId="1" fillId="3" borderId="2" xfId="0" applyNumberFormat="1"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0" xfId="1" applyFont="1" applyFill="1" applyAlignment="1">
      <alignment horizontal="center" vertical="center" wrapText="1"/>
    </xf>
    <xf numFmtId="0" fontId="2" fillId="2" borderId="13" xfId="1" applyFont="1" applyFill="1" applyBorder="1" applyAlignment="1">
      <alignment horizontal="center" vertical="center" wrapText="1"/>
    </xf>
    <xf numFmtId="0" fontId="2" fillId="2" borderId="23"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1" fillId="2" borderId="17" xfId="0" applyFont="1" applyFill="1" applyBorder="1" applyAlignment="1">
      <alignment horizontal="center" wrapText="1"/>
    </xf>
    <xf numFmtId="0" fontId="1" fillId="2" borderId="22" xfId="0" applyFont="1" applyFill="1" applyBorder="1" applyAlignment="1">
      <alignment horizontal="center" wrapText="1"/>
    </xf>
    <xf numFmtId="0" fontId="7" fillId="3" borderId="16" xfId="0" applyFont="1" applyFill="1" applyBorder="1" applyAlignment="1">
      <alignment horizontal="center" vertical="center" wrapText="1"/>
    </xf>
    <xf numFmtId="0" fontId="4" fillId="0" borderId="17" xfId="0" applyFont="1" applyBorder="1" applyAlignment="1">
      <alignment horizontal="center" wrapText="1"/>
    </xf>
    <xf numFmtId="0" fontId="4" fillId="0" borderId="18" xfId="0" applyFont="1" applyBorder="1" applyAlignment="1">
      <alignment horizontal="center" wrapText="1"/>
    </xf>
    <xf numFmtId="0" fontId="4" fillId="0" borderId="19" xfId="0" applyFont="1" applyBorder="1" applyAlignment="1">
      <alignment horizontal="center" wrapText="1"/>
    </xf>
    <xf numFmtId="0" fontId="3" fillId="2" borderId="17" xfId="0" applyFont="1" applyFill="1" applyBorder="1" applyAlignment="1">
      <alignment horizontal="left" vertical="center" wrapText="1"/>
    </xf>
    <xf numFmtId="0" fontId="3" fillId="2" borderId="18" xfId="0" applyFont="1" applyFill="1" applyBorder="1" applyAlignment="1">
      <alignment horizontal="left" vertical="center" wrapText="1"/>
    </xf>
    <xf numFmtId="0" fontId="3" fillId="2" borderId="19" xfId="0" applyFont="1" applyFill="1" applyBorder="1" applyAlignment="1">
      <alignment horizontal="left" vertical="center" wrapText="1"/>
    </xf>
    <xf numFmtId="0" fontId="3" fillId="2" borderId="17" xfId="0" applyFont="1" applyFill="1" applyBorder="1" applyAlignment="1">
      <alignment horizontal="left" vertical="top" wrapText="1"/>
    </xf>
    <xf numFmtId="0" fontId="3" fillId="2" borderId="18" xfId="0" applyFont="1" applyFill="1" applyBorder="1" applyAlignment="1">
      <alignment horizontal="left" vertical="top" wrapText="1"/>
    </xf>
    <xf numFmtId="0" fontId="3" fillId="2" borderId="19" xfId="0" applyFont="1" applyFill="1" applyBorder="1" applyAlignment="1">
      <alignment horizontal="left" vertical="top" wrapText="1"/>
    </xf>
    <xf numFmtId="0" fontId="2" fillId="4" borderId="17"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3" fillId="3" borderId="17" xfId="0" applyFont="1" applyFill="1" applyBorder="1" applyAlignment="1">
      <alignment horizontal="center" vertical="top" wrapText="1"/>
    </xf>
    <xf numFmtId="0" fontId="3" fillId="3" borderId="18" xfId="0" applyFont="1" applyFill="1" applyBorder="1" applyAlignment="1">
      <alignment horizontal="center" vertical="top" wrapText="1"/>
    </xf>
    <xf numFmtId="0" fontId="3" fillId="3" borderId="19" xfId="0" applyFont="1" applyFill="1" applyBorder="1" applyAlignment="1">
      <alignment horizontal="center" vertical="top" wrapText="1"/>
    </xf>
    <xf numFmtId="0" fontId="2" fillId="4" borderId="8" xfId="0" applyFont="1" applyFill="1" applyBorder="1" applyAlignment="1">
      <alignment horizontal="center" vertical="center" wrapText="1"/>
    </xf>
    <xf numFmtId="0" fontId="11" fillId="2" borderId="17" xfId="0" applyFont="1" applyFill="1" applyBorder="1" applyAlignment="1">
      <alignment horizontal="left" vertical="center" wrapText="1"/>
    </xf>
    <xf numFmtId="0" fontId="11" fillId="2" borderId="18" xfId="0" applyFont="1" applyFill="1" applyBorder="1" applyAlignment="1">
      <alignment horizontal="left" vertical="center" wrapText="1"/>
    </xf>
    <xf numFmtId="0" fontId="11" fillId="2" borderId="19"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12" xfId="0" applyFont="1" applyFill="1" applyBorder="1" applyAlignment="1">
      <alignment horizontal="left" wrapText="1"/>
    </xf>
    <xf numFmtId="0" fontId="1" fillId="2" borderId="0" xfId="0" applyFont="1" applyFill="1" applyAlignment="1">
      <alignment horizontal="left" wrapText="1"/>
    </xf>
    <xf numFmtId="0" fontId="1" fillId="2" borderId="12" xfId="0" applyFont="1" applyFill="1" applyBorder="1" applyAlignment="1">
      <alignment horizontal="center" wrapText="1"/>
    </xf>
    <xf numFmtId="0" fontId="1" fillId="2" borderId="0" xfId="0" applyFont="1" applyFill="1" applyAlignment="1">
      <alignment horizontal="center" wrapText="1"/>
    </xf>
    <xf numFmtId="0" fontId="5" fillId="2" borderId="12" xfId="0" applyFont="1" applyFill="1" applyBorder="1" applyAlignment="1">
      <alignment horizontal="center" wrapText="1"/>
    </xf>
    <xf numFmtId="0" fontId="5" fillId="2" borderId="0" xfId="0" applyFont="1" applyFill="1" applyAlignment="1">
      <alignment horizontal="center" wrapText="1"/>
    </xf>
    <xf numFmtId="0" fontId="6" fillId="2" borderId="7" xfId="0" applyFont="1" applyFill="1" applyBorder="1" applyAlignment="1">
      <alignment horizontal="center" wrapText="1"/>
    </xf>
    <xf numFmtId="0" fontId="7" fillId="4" borderId="16" xfId="0" applyFont="1" applyFill="1" applyBorder="1" applyAlignment="1">
      <alignment horizontal="center" vertical="center" wrapText="1"/>
    </xf>
    <xf numFmtId="0" fontId="7" fillId="4" borderId="21" xfId="0" applyFont="1" applyFill="1" applyBorder="1" applyAlignment="1">
      <alignment horizontal="center" vertical="center" wrapText="1"/>
    </xf>
    <xf numFmtId="164" fontId="0" fillId="4" borderId="9" xfId="2" applyFont="1" applyFill="1" applyBorder="1" applyAlignment="1">
      <alignment vertical="center"/>
    </xf>
    <xf numFmtId="164" fontId="0" fillId="4" borderId="15" xfId="2" applyFont="1" applyFill="1" applyBorder="1" applyAlignment="1">
      <alignment vertical="center"/>
    </xf>
    <xf numFmtId="164" fontId="0" fillId="4" borderId="10" xfId="2" applyFont="1" applyFill="1" applyBorder="1" applyAlignment="1">
      <alignment vertical="center"/>
    </xf>
  </cellXfs>
  <cellStyles count="4">
    <cellStyle name="Millares [0] 2" xfId="3" xr:uid="{00000000-0005-0000-0000-000000000000}"/>
    <cellStyle name="Moneda" xfId="2" builtinId="4"/>
    <cellStyle name="Normal" xfId="0" builtinId="0"/>
    <cellStyle name="Normal 2"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874644</xdr:colOff>
      <xdr:row>0</xdr:row>
      <xdr:rowOff>33544</xdr:rowOff>
    </xdr:from>
    <xdr:to>
      <xdr:col>1</xdr:col>
      <xdr:colOff>2719733</xdr:colOff>
      <xdr:row>0</xdr:row>
      <xdr:rowOff>613426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96448" y="33544"/>
          <a:ext cx="1845089" cy="579882"/>
        </a:xfrm>
        <a:prstGeom prst="rect">
          <a:avLst/>
        </a:prstGeom>
      </xdr:spPr>
    </xdr:pic>
    <xdr:clientData/>
  </xdr:twoCellAnchor>
  <xdr:twoCellAnchor editAs="oneCell">
    <xdr:from>
      <xdr:col>1</xdr:col>
      <xdr:colOff>4853609</xdr:colOff>
      <xdr:row>32</xdr:row>
      <xdr:rowOff>240196</xdr:rowOff>
    </xdr:from>
    <xdr:to>
      <xdr:col>3</xdr:col>
      <xdr:colOff>602943</xdr:colOff>
      <xdr:row>32</xdr:row>
      <xdr:rowOff>1083938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55196" y="11007587"/>
          <a:ext cx="1820487" cy="84374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2"/>
  <sheetViews>
    <sheetView showGridLines="0" tabSelected="1" topLeftCell="A6" zoomScaleNormal="100" workbookViewId="0">
      <selection activeCell="K14" sqref="K14"/>
    </sheetView>
  </sheetViews>
  <sheetFormatPr baseColWidth="10" defaultColWidth="11.42578125" defaultRowHeight="15" x14ac:dyDescent="0.25"/>
  <cols>
    <col min="1" max="1" width="7.85546875" customWidth="1"/>
    <col min="2" max="2" width="77.5703125" bestFit="1" customWidth="1"/>
    <col min="3" max="3" width="13.5703125" customWidth="1"/>
    <col min="4" max="4" width="10.140625" customWidth="1"/>
    <col min="5" max="5" width="15.85546875" bestFit="1" customWidth="1"/>
    <col min="6" max="6" width="17.140625" customWidth="1"/>
    <col min="7" max="7" width="20.5703125" customWidth="1"/>
    <col min="8" max="8" width="15.85546875" bestFit="1" customWidth="1"/>
    <col min="9" max="9" width="17.85546875" customWidth="1"/>
    <col min="10" max="10" width="16.5703125" customWidth="1"/>
    <col min="11" max="11" width="17.28515625" bestFit="1" customWidth="1"/>
  </cols>
  <sheetData>
    <row r="1" spans="1:10" ht="54" customHeight="1" thickBot="1" x14ac:dyDescent="0.3">
      <c r="A1" s="47"/>
      <c r="B1" s="48"/>
      <c r="C1" s="44" t="s">
        <v>0</v>
      </c>
      <c r="D1" s="45"/>
      <c r="E1" s="45"/>
      <c r="F1" s="45"/>
      <c r="G1" s="45"/>
      <c r="H1" s="45"/>
      <c r="I1" s="45"/>
      <c r="J1" s="46"/>
    </row>
    <row r="2" spans="1:10" ht="15.75" customHeight="1" thickBot="1" x14ac:dyDescent="0.3">
      <c r="A2" s="41" t="s">
        <v>1</v>
      </c>
      <c r="B2" s="42"/>
      <c r="C2" s="42"/>
      <c r="D2" s="42"/>
      <c r="E2" s="42"/>
      <c r="F2" s="42"/>
      <c r="G2" s="42"/>
      <c r="H2" s="42"/>
      <c r="I2" s="42"/>
      <c r="J2" s="43"/>
    </row>
    <row r="3" spans="1:10" ht="81" customHeight="1" thickBot="1" x14ac:dyDescent="0.3">
      <c r="A3" s="38" t="s">
        <v>47</v>
      </c>
      <c r="B3" s="39"/>
      <c r="C3" s="39"/>
      <c r="D3" s="39"/>
      <c r="E3" s="39"/>
      <c r="F3" s="39"/>
      <c r="G3" s="39"/>
      <c r="H3" s="39"/>
      <c r="I3" s="39"/>
      <c r="J3" s="40"/>
    </row>
    <row r="4" spans="1:10" ht="15" customHeight="1" thickBot="1" x14ac:dyDescent="0.3">
      <c r="A4" s="59" t="s">
        <v>2</v>
      </c>
      <c r="B4" s="60"/>
      <c r="C4" s="60"/>
      <c r="D4" s="60"/>
      <c r="E4" s="60"/>
      <c r="F4" s="60"/>
      <c r="G4" s="60"/>
      <c r="H4" s="60"/>
      <c r="I4" s="60"/>
      <c r="J4" s="61"/>
    </row>
    <row r="5" spans="1:10" ht="50.25" customHeight="1" thickBot="1" x14ac:dyDescent="0.3">
      <c r="A5" s="65" t="s">
        <v>48</v>
      </c>
      <c r="B5" s="66"/>
      <c r="C5" s="66"/>
      <c r="D5" s="66"/>
      <c r="E5" s="66"/>
      <c r="F5" s="66"/>
      <c r="G5" s="66"/>
      <c r="H5" s="66"/>
      <c r="I5" s="66"/>
      <c r="J5" s="67"/>
    </row>
    <row r="6" spans="1:10" ht="15" customHeight="1" thickBot="1" x14ac:dyDescent="0.3">
      <c r="A6" s="59" t="s">
        <v>3</v>
      </c>
      <c r="B6" s="60"/>
      <c r="C6" s="60"/>
      <c r="D6" s="60"/>
      <c r="E6" s="60"/>
      <c r="F6" s="60"/>
      <c r="G6" s="60"/>
      <c r="H6" s="60"/>
      <c r="I6" s="60"/>
      <c r="J6" s="61"/>
    </row>
    <row r="7" spans="1:10" ht="72.75" customHeight="1" thickBot="1" x14ac:dyDescent="0.3">
      <c r="A7" s="56" t="s">
        <v>54</v>
      </c>
      <c r="B7" s="57"/>
      <c r="C7" s="57"/>
      <c r="D7" s="57"/>
      <c r="E7" s="57"/>
      <c r="F7" s="57"/>
      <c r="G7" s="57"/>
      <c r="H7" s="57"/>
      <c r="I7" s="57"/>
      <c r="J7" s="58"/>
    </row>
    <row r="8" spans="1:10" ht="59.25" customHeight="1" thickBot="1" x14ac:dyDescent="0.3">
      <c r="A8" s="53" t="s">
        <v>14</v>
      </c>
      <c r="B8" s="54"/>
      <c r="C8" s="54"/>
      <c r="D8" s="54"/>
      <c r="E8" s="54"/>
      <c r="F8" s="54"/>
      <c r="G8" s="54"/>
      <c r="H8" s="54"/>
      <c r="I8" s="54"/>
      <c r="J8" s="55"/>
    </row>
    <row r="9" spans="1:10" ht="15.75" thickBot="1" x14ac:dyDescent="0.3">
      <c r="A9" s="50"/>
      <c r="B9" s="51"/>
      <c r="C9" s="51"/>
      <c r="D9" s="51"/>
      <c r="E9" s="51"/>
      <c r="F9" s="51"/>
      <c r="G9" s="51"/>
      <c r="H9" s="51"/>
      <c r="I9" s="51"/>
      <c r="J9" s="52"/>
    </row>
    <row r="10" spans="1:10" ht="27.75" thickBot="1" x14ac:dyDescent="0.3">
      <c r="A10" s="62" t="s">
        <v>4</v>
      </c>
      <c r="B10" s="49" t="s">
        <v>5</v>
      </c>
      <c r="C10" s="49" t="s">
        <v>43</v>
      </c>
      <c r="D10" s="62" t="s">
        <v>6</v>
      </c>
      <c r="E10" s="9" t="s">
        <v>50</v>
      </c>
      <c r="F10" s="5" t="s">
        <v>52</v>
      </c>
      <c r="G10" s="49" t="s">
        <v>49</v>
      </c>
      <c r="H10" s="5" t="s">
        <v>53</v>
      </c>
      <c r="I10" s="49" t="s">
        <v>51</v>
      </c>
      <c r="J10" s="82" t="s">
        <v>46</v>
      </c>
    </row>
    <row r="11" spans="1:10" ht="18.75" thickBot="1" x14ac:dyDescent="0.3">
      <c r="A11" s="63"/>
      <c r="B11" s="64"/>
      <c r="C11" s="64"/>
      <c r="D11" s="63"/>
      <c r="E11" s="26" t="s">
        <v>42</v>
      </c>
      <c r="F11" s="10">
        <v>5.1999999999999998E-2</v>
      </c>
      <c r="G11" s="64"/>
      <c r="H11" s="10">
        <v>5.0999999999999997E-2</v>
      </c>
      <c r="I11" s="64"/>
      <c r="J11" s="83"/>
    </row>
    <row r="12" spans="1:10" ht="34.5" customHeight="1" thickBot="1" x14ac:dyDescent="0.3">
      <c r="A12" s="12">
        <v>1</v>
      </c>
      <c r="B12" s="22" t="s">
        <v>15</v>
      </c>
      <c r="C12" s="6" t="s">
        <v>45</v>
      </c>
      <c r="D12" s="6">
        <v>1</v>
      </c>
      <c r="E12" s="27">
        <v>40000</v>
      </c>
      <c r="F12" s="27">
        <f>+E12*F11</f>
        <v>2080</v>
      </c>
      <c r="G12" s="29">
        <f>+ROUNDUP(E12+F12,0)</f>
        <v>42080</v>
      </c>
      <c r="H12" s="32">
        <f>+G12*H11</f>
        <v>2146.08</v>
      </c>
      <c r="I12" s="35">
        <f>+ROUNDUP((G12+H12)/1.19,0)</f>
        <v>37165</v>
      </c>
      <c r="J12" s="84">
        <f>+ROUNDUP(I12*1.19,0)</f>
        <v>44227</v>
      </c>
    </row>
    <row r="13" spans="1:10" ht="33.75" customHeight="1" thickBot="1" x14ac:dyDescent="0.3">
      <c r="A13" s="8">
        <v>2</v>
      </c>
      <c r="B13" s="23" t="s">
        <v>15</v>
      </c>
      <c r="C13" s="7" t="s">
        <v>44</v>
      </c>
      <c r="D13" s="7">
        <v>1</v>
      </c>
      <c r="E13" s="28">
        <v>40000</v>
      </c>
      <c r="F13" s="28">
        <f>+E13*F11</f>
        <v>2080</v>
      </c>
      <c r="G13" s="30">
        <f t="shared" ref="G13:G28" si="0">+ROUNDUP(E13+F13,0)</f>
        <v>42080</v>
      </c>
      <c r="H13" s="33">
        <f>+G13*H11</f>
        <v>2146.08</v>
      </c>
      <c r="I13" s="36">
        <f t="shared" ref="I13:I28" si="1">+ROUNDUP(G13+H13,0)</f>
        <v>44227</v>
      </c>
      <c r="J13" s="85">
        <f t="shared" ref="J13:J28" si="2">+ROUNDUP(I13*1.19,0)</f>
        <v>52631</v>
      </c>
    </row>
    <row r="14" spans="1:10" ht="38.25" customHeight="1" thickBot="1" x14ac:dyDescent="0.3">
      <c r="A14" s="8">
        <v>3</v>
      </c>
      <c r="B14" s="23" t="s">
        <v>15</v>
      </c>
      <c r="C14" s="7" t="s">
        <v>17</v>
      </c>
      <c r="D14" s="7">
        <v>1</v>
      </c>
      <c r="E14" s="28">
        <v>71000</v>
      </c>
      <c r="F14" s="28">
        <f>+E14*F11</f>
        <v>3692</v>
      </c>
      <c r="G14" s="30">
        <f t="shared" si="0"/>
        <v>74692</v>
      </c>
      <c r="H14" s="33">
        <f>+G14*H11</f>
        <v>3809.2919999999999</v>
      </c>
      <c r="I14" s="36">
        <f t="shared" si="1"/>
        <v>78502</v>
      </c>
      <c r="J14" s="85">
        <f t="shared" si="2"/>
        <v>93418</v>
      </c>
    </row>
    <row r="15" spans="1:10" ht="49.5" customHeight="1" thickBot="1" x14ac:dyDescent="0.3">
      <c r="A15" s="8">
        <v>4</v>
      </c>
      <c r="B15" s="23" t="s">
        <v>18</v>
      </c>
      <c r="C15" s="7" t="s">
        <v>19</v>
      </c>
      <c r="D15" s="7">
        <v>1</v>
      </c>
      <c r="E15" s="28">
        <v>28000</v>
      </c>
      <c r="F15" s="28">
        <f>+E15*F11</f>
        <v>1456</v>
      </c>
      <c r="G15" s="30">
        <f t="shared" si="0"/>
        <v>29456</v>
      </c>
      <c r="H15" s="33">
        <f>+G15*H11</f>
        <v>1502.2559999999999</v>
      </c>
      <c r="I15" s="36">
        <f t="shared" si="1"/>
        <v>30959</v>
      </c>
      <c r="J15" s="85">
        <f t="shared" si="2"/>
        <v>36842</v>
      </c>
    </row>
    <row r="16" spans="1:10" ht="29.25" customHeight="1" thickBot="1" x14ac:dyDescent="0.3">
      <c r="A16" s="8">
        <v>5</v>
      </c>
      <c r="B16" s="23" t="s">
        <v>20</v>
      </c>
      <c r="C16" s="7" t="s">
        <v>21</v>
      </c>
      <c r="D16" s="7">
        <v>1</v>
      </c>
      <c r="E16" s="28">
        <v>8000</v>
      </c>
      <c r="F16" s="28">
        <f>+E16*F11</f>
        <v>416</v>
      </c>
      <c r="G16" s="30">
        <f t="shared" si="0"/>
        <v>8416</v>
      </c>
      <c r="H16" s="33">
        <f>+G16*H11</f>
        <v>429.21599999999995</v>
      </c>
      <c r="I16" s="36">
        <f t="shared" si="1"/>
        <v>8846</v>
      </c>
      <c r="J16" s="85">
        <f t="shared" si="2"/>
        <v>10527</v>
      </c>
    </row>
    <row r="17" spans="1:12" ht="39.75" customHeight="1" thickBot="1" x14ac:dyDescent="0.3">
      <c r="A17" s="8">
        <v>6</v>
      </c>
      <c r="B17" s="23" t="s">
        <v>22</v>
      </c>
      <c r="C17" s="7" t="s">
        <v>23</v>
      </c>
      <c r="D17" s="7">
        <v>1</v>
      </c>
      <c r="E17" s="28">
        <v>30000</v>
      </c>
      <c r="F17" s="28">
        <f>+E17*F11</f>
        <v>1560</v>
      </c>
      <c r="G17" s="30">
        <f t="shared" si="0"/>
        <v>31560</v>
      </c>
      <c r="H17" s="33">
        <f>+G17*H11</f>
        <v>1609.56</v>
      </c>
      <c r="I17" s="36">
        <f t="shared" si="1"/>
        <v>33170</v>
      </c>
      <c r="J17" s="85">
        <f t="shared" si="2"/>
        <v>39473</v>
      </c>
    </row>
    <row r="18" spans="1:12" ht="25.5" customHeight="1" thickBot="1" x14ac:dyDescent="0.3">
      <c r="A18" s="8">
        <v>7</v>
      </c>
      <c r="B18" s="23" t="s">
        <v>24</v>
      </c>
      <c r="C18" s="7" t="s">
        <v>25</v>
      </c>
      <c r="D18" s="7">
        <v>1</v>
      </c>
      <c r="E18" s="28">
        <v>16000</v>
      </c>
      <c r="F18" s="28">
        <f>+E18*F11</f>
        <v>832</v>
      </c>
      <c r="G18" s="30">
        <f t="shared" si="0"/>
        <v>16832</v>
      </c>
      <c r="H18" s="33">
        <f>+G18*H11</f>
        <v>858.4319999999999</v>
      </c>
      <c r="I18" s="36">
        <f t="shared" si="1"/>
        <v>17691</v>
      </c>
      <c r="J18" s="85">
        <f t="shared" si="2"/>
        <v>21053</v>
      </c>
    </row>
    <row r="19" spans="1:12" ht="27.75" customHeight="1" thickBot="1" x14ac:dyDescent="0.3">
      <c r="A19" s="8">
        <v>8</v>
      </c>
      <c r="B19" s="23" t="s">
        <v>26</v>
      </c>
      <c r="C19" s="7" t="s">
        <v>27</v>
      </c>
      <c r="D19" s="7">
        <v>1</v>
      </c>
      <c r="E19" s="28">
        <v>21000</v>
      </c>
      <c r="F19" s="28">
        <f>+E19*F11</f>
        <v>1092</v>
      </c>
      <c r="G19" s="30">
        <f t="shared" si="0"/>
        <v>22092</v>
      </c>
      <c r="H19" s="33">
        <f>+G19*H11</f>
        <v>1126.692</v>
      </c>
      <c r="I19" s="36">
        <f t="shared" si="1"/>
        <v>23219</v>
      </c>
      <c r="J19" s="85">
        <f t="shared" si="2"/>
        <v>27631</v>
      </c>
    </row>
    <row r="20" spans="1:12" ht="26.25" customHeight="1" thickBot="1" x14ac:dyDescent="0.3">
      <c r="A20" s="8">
        <v>9</v>
      </c>
      <c r="B20" s="23" t="s">
        <v>28</v>
      </c>
      <c r="C20" s="7" t="s">
        <v>29</v>
      </c>
      <c r="D20" s="7">
        <v>1</v>
      </c>
      <c r="E20" s="28">
        <v>10000</v>
      </c>
      <c r="F20" s="28">
        <f>+E20*F11</f>
        <v>520</v>
      </c>
      <c r="G20" s="30">
        <f t="shared" si="0"/>
        <v>10520</v>
      </c>
      <c r="H20" s="33">
        <f>+G20*H11</f>
        <v>536.52</v>
      </c>
      <c r="I20" s="36">
        <f t="shared" si="1"/>
        <v>11057</v>
      </c>
      <c r="J20" s="85">
        <f t="shared" si="2"/>
        <v>13158</v>
      </c>
    </row>
    <row r="21" spans="1:12" ht="45.75" customHeight="1" thickBot="1" x14ac:dyDescent="0.3">
      <c r="A21" s="8">
        <v>10</v>
      </c>
      <c r="B21" s="23" t="s">
        <v>30</v>
      </c>
      <c r="C21" s="7" t="s">
        <v>29</v>
      </c>
      <c r="D21" s="7">
        <v>1</v>
      </c>
      <c r="E21" s="28">
        <v>320000</v>
      </c>
      <c r="F21" s="28">
        <f>+E21*F11</f>
        <v>16640</v>
      </c>
      <c r="G21" s="30">
        <f t="shared" si="0"/>
        <v>336640</v>
      </c>
      <c r="H21" s="33">
        <f>+G21*H11</f>
        <v>17168.64</v>
      </c>
      <c r="I21" s="36">
        <f t="shared" si="1"/>
        <v>353809</v>
      </c>
      <c r="J21" s="85">
        <f t="shared" si="2"/>
        <v>421033</v>
      </c>
    </row>
    <row r="22" spans="1:12" ht="43.5" customHeight="1" thickBot="1" x14ac:dyDescent="0.3">
      <c r="A22" s="8">
        <v>11</v>
      </c>
      <c r="B22" s="23" t="s">
        <v>31</v>
      </c>
      <c r="C22" s="7" t="s">
        <v>27</v>
      </c>
      <c r="D22" s="7">
        <v>1</v>
      </c>
      <c r="E22" s="28">
        <v>400000</v>
      </c>
      <c r="F22" s="28">
        <f>+E22*F11</f>
        <v>20800</v>
      </c>
      <c r="G22" s="30">
        <f t="shared" si="0"/>
        <v>420800</v>
      </c>
      <c r="H22" s="33">
        <f>+G22*H11</f>
        <v>21460.799999999999</v>
      </c>
      <c r="I22" s="36">
        <f t="shared" si="1"/>
        <v>442261</v>
      </c>
      <c r="J22" s="85">
        <f t="shared" si="2"/>
        <v>526291</v>
      </c>
    </row>
    <row r="23" spans="1:12" ht="31.5" customHeight="1" thickBot="1" x14ac:dyDescent="0.3">
      <c r="A23" s="8">
        <v>12</v>
      </c>
      <c r="B23" s="23" t="s">
        <v>32</v>
      </c>
      <c r="C23" s="7" t="s">
        <v>33</v>
      </c>
      <c r="D23" s="7">
        <v>1</v>
      </c>
      <c r="E23" s="28">
        <v>7000</v>
      </c>
      <c r="F23" s="28">
        <f>+E23*F11</f>
        <v>364</v>
      </c>
      <c r="G23" s="30">
        <f t="shared" si="0"/>
        <v>7364</v>
      </c>
      <c r="H23" s="33">
        <f>+G23*H11</f>
        <v>375.56399999999996</v>
      </c>
      <c r="I23" s="36">
        <f t="shared" si="1"/>
        <v>7740</v>
      </c>
      <c r="J23" s="85">
        <f t="shared" si="2"/>
        <v>9211</v>
      </c>
    </row>
    <row r="24" spans="1:12" ht="27.75" customHeight="1" thickBot="1" x14ac:dyDescent="0.3">
      <c r="A24" s="8">
        <v>13</v>
      </c>
      <c r="B24" s="23" t="s">
        <v>34</v>
      </c>
      <c r="C24" s="7" t="s">
        <v>35</v>
      </c>
      <c r="D24" s="7">
        <v>1</v>
      </c>
      <c r="E24" s="28">
        <v>10000</v>
      </c>
      <c r="F24" s="28">
        <f>+E24*F11</f>
        <v>520</v>
      </c>
      <c r="G24" s="30">
        <f t="shared" si="0"/>
        <v>10520</v>
      </c>
      <c r="H24" s="33">
        <f>+G24*H11</f>
        <v>536.52</v>
      </c>
      <c r="I24" s="36">
        <f t="shared" si="1"/>
        <v>11057</v>
      </c>
      <c r="J24" s="85">
        <f t="shared" si="2"/>
        <v>13158</v>
      </c>
    </row>
    <row r="25" spans="1:12" ht="25.5" customHeight="1" thickBot="1" x14ac:dyDescent="0.3">
      <c r="A25" s="8">
        <v>14</v>
      </c>
      <c r="B25" s="23" t="s">
        <v>36</v>
      </c>
      <c r="C25" s="7" t="s">
        <v>37</v>
      </c>
      <c r="D25" s="7">
        <v>1</v>
      </c>
      <c r="E25" s="28">
        <v>35000</v>
      </c>
      <c r="F25" s="28">
        <f>+E25*F11</f>
        <v>1820</v>
      </c>
      <c r="G25" s="30">
        <f t="shared" si="0"/>
        <v>36820</v>
      </c>
      <c r="H25" s="33">
        <f>+G25*H11</f>
        <v>1877.82</v>
      </c>
      <c r="I25" s="36">
        <f t="shared" si="1"/>
        <v>38698</v>
      </c>
      <c r="J25" s="85">
        <f t="shared" si="2"/>
        <v>46051</v>
      </c>
    </row>
    <row r="26" spans="1:12" ht="30.75" customHeight="1" thickBot="1" x14ac:dyDescent="0.3">
      <c r="A26" s="8">
        <v>15</v>
      </c>
      <c r="B26" s="23" t="s">
        <v>38</v>
      </c>
      <c r="C26" s="7" t="s">
        <v>39</v>
      </c>
      <c r="D26" s="7">
        <v>1</v>
      </c>
      <c r="E26" s="28">
        <v>280000</v>
      </c>
      <c r="F26" s="28">
        <f>+E26*F11</f>
        <v>14560</v>
      </c>
      <c r="G26" s="30">
        <f t="shared" si="0"/>
        <v>294560</v>
      </c>
      <c r="H26" s="33">
        <f>+G26*H11</f>
        <v>15022.56</v>
      </c>
      <c r="I26" s="36">
        <f t="shared" si="1"/>
        <v>309583</v>
      </c>
      <c r="J26" s="85">
        <f t="shared" si="2"/>
        <v>368404</v>
      </c>
    </row>
    <row r="27" spans="1:12" ht="34.5" customHeight="1" thickBot="1" x14ac:dyDescent="0.3">
      <c r="A27" s="8">
        <v>16</v>
      </c>
      <c r="B27" s="23" t="s">
        <v>38</v>
      </c>
      <c r="C27" s="7" t="s">
        <v>40</v>
      </c>
      <c r="D27" s="7">
        <v>1</v>
      </c>
      <c r="E27" s="28">
        <v>71000</v>
      </c>
      <c r="F27" s="28">
        <f>+E27*F11</f>
        <v>3692</v>
      </c>
      <c r="G27" s="30">
        <f t="shared" si="0"/>
        <v>74692</v>
      </c>
      <c r="H27" s="33">
        <f>+G27*H11</f>
        <v>3809.2919999999999</v>
      </c>
      <c r="I27" s="36">
        <f t="shared" si="1"/>
        <v>78502</v>
      </c>
      <c r="J27" s="85">
        <f t="shared" si="2"/>
        <v>93418</v>
      </c>
    </row>
    <row r="28" spans="1:12" ht="37.5" customHeight="1" thickBot="1" x14ac:dyDescent="0.3">
      <c r="A28" s="8">
        <v>17</v>
      </c>
      <c r="B28" s="24" t="s">
        <v>41</v>
      </c>
      <c r="C28" s="25" t="s">
        <v>16</v>
      </c>
      <c r="D28" s="25">
        <v>1</v>
      </c>
      <c r="E28" s="11">
        <v>28000</v>
      </c>
      <c r="F28" s="11">
        <f>+E28*F11</f>
        <v>1456</v>
      </c>
      <c r="G28" s="31">
        <f t="shared" si="0"/>
        <v>29456</v>
      </c>
      <c r="H28" s="34">
        <f>+G28*H11</f>
        <v>1502.2559999999999</v>
      </c>
      <c r="I28" s="37">
        <f t="shared" si="1"/>
        <v>30959</v>
      </c>
      <c r="J28" s="86">
        <f t="shared" si="2"/>
        <v>36842</v>
      </c>
    </row>
    <row r="29" spans="1:12" ht="15.75" thickBot="1" x14ac:dyDescent="0.3">
      <c r="A29" s="59"/>
      <c r="B29" s="60"/>
      <c r="C29" s="60"/>
      <c r="D29" s="60"/>
      <c r="E29" s="60"/>
      <c r="F29" s="60"/>
      <c r="G29" s="60"/>
      <c r="H29" s="60"/>
      <c r="I29" s="60"/>
      <c r="J29" s="68"/>
    </row>
    <row r="30" spans="1:12" ht="78" customHeight="1" thickBot="1" x14ac:dyDescent="0.3">
      <c r="A30" s="69" t="s">
        <v>12</v>
      </c>
      <c r="B30" s="70"/>
      <c r="C30" s="70"/>
      <c r="D30" s="70"/>
      <c r="E30" s="70"/>
      <c r="F30" s="70"/>
      <c r="G30" s="70"/>
      <c r="H30" s="70"/>
      <c r="I30" s="70"/>
      <c r="J30" s="71"/>
      <c r="K30" s="1"/>
      <c r="L30" s="2"/>
    </row>
    <row r="31" spans="1:12" ht="15.75" customHeight="1" thickBot="1" x14ac:dyDescent="0.3">
      <c r="A31" s="59" t="s">
        <v>7</v>
      </c>
      <c r="B31" s="60"/>
      <c r="C31" s="60"/>
      <c r="D31" s="60"/>
      <c r="E31" s="60"/>
      <c r="F31" s="60"/>
      <c r="G31" s="60"/>
      <c r="H31" s="60"/>
      <c r="I31" s="60"/>
      <c r="J31" s="61"/>
    </row>
    <row r="32" spans="1:12" ht="55.5" customHeight="1" thickBot="1" x14ac:dyDescent="0.3">
      <c r="A32" s="72" t="s">
        <v>13</v>
      </c>
      <c r="B32" s="73"/>
      <c r="C32" s="73"/>
      <c r="D32" s="73"/>
      <c r="E32" s="73"/>
      <c r="F32" s="73"/>
      <c r="G32" s="73"/>
      <c r="H32" s="73"/>
      <c r="I32" s="73"/>
      <c r="J32" s="74"/>
    </row>
    <row r="33" spans="1:10" ht="92.25" customHeight="1" x14ac:dyDescent="0.25">
      <c r="A33" s="17"/>
      <c r="B33" s="18"/>
      <c r="C33" s="18"/>
      <c r="D33" s="18"/>
      <c r="E33" s="18"/>
      <c r="F33" s="18"/>
      <c r="G33" s="18"/>
      <c r="H33" s="18"/>
      <c r="I33" s="18"/>
      <c r="J33" s="19"/>
    </row>
    <row r="34" spans="1:10" ht="15" customHeight="1" x14ac:dyDescent="0.25">
      <c r="A34" s="79" t="s">
        <v>8</v>
      </c>
      <c r="B34" s="80"/>
      <c r="C34" s="80"/>
      <c r="D34" s="80"/>
      <c r="E34" s="80"/>
      <c r="F34" s="80"/>
      <c r="G34" s="80"/>
      <c r="H34" s="80"/>
      <c r="I34" s="80"/>
      <c r="J34" s="20"/>
    </row>
    <row r="35" spans="1:10" ht="15" customHeight="1" x14ac:dyDescent="0.25">
      <c r="A35" s="79" t="s">
        <v>9</v>
      </c>
      <c r="B35" s="80"/>
      <c r="C35" s="80"/>
      <c r="D35" s="80"/>
      <c r="E35" s="80"/>
      <c r="F35" s="80"/>
      <c r="G35" s="80"/>
      <c r="H35" s="80"/>
      <c r="I35" s="80"/>
      <c r="J35" s="20"/>
    </row>
    <row r="36" spans="1:10" ht="15" customHeight="1" x14ac:dyDescent="0.25">
      <c r="A36" s="77" t="s">
        <v>10</v>
      </c>
      <c r="B36" s="78"/>
      <c r="C36" s="78"/>
      <c r="D36" s="78"/>
      <c r="E36" s="78"/>
      <c r="F36" s="78"/>
      <c r="G36" s="78"/>
      <c r="H36" s="78"/>
      <c r="I36" s="78"/>
      <c r="J36" s="20"/>
    </row>
    <row r="37" spans="1:10" x14ac:dyDescent="0.25">
      <c r="A37" s="13"/>
      <c r="B37" s="14"/>
      <c r="C37" s="14"/>
      <c r="D37" s="14"/>
      <c r="E37" s="14"/>
      <c r="F37" s="14"/>
      <c r="G37" s="14"/>
      <c r="H37" s="14"/>
      <c r="I37" s="14"/>
      <c r="J37" s="20"/>
    </row>
    <row r="38" spans="1:10" ht="15" customHeight="1" x14ac:dyDescent="0.25">
      <c r="A38" s="75" t="s">
        <v>11</v>
      </c>
      <c r="B38" s="76"/>
      <c r="C38" s="76"/>
      <c r="D38" s="76"/>
      <c r="E38" s="76"/>
      <c r="F38" s="76"/>
      <c r="G38" s="76"/>
      <c r="H38" s="76"/>
      <c r="I38" s="76"/>
      <c r="J38" s="20"/>
    </row>
    <row r="39" spans="1:10" x14ac:dyDescent="0.25">
      <c r="A39" s="13"/>
      <c r="B39" s="14"/>
      <c r="C39" s="14"/>
      <c r="D39" s="14"/>
      <c r="E39" s="14"/>
      <c r="F39" s="14"/>
      <c r="G39" s="14"/>
      <c r="H39" s="14"/>
      <c r="I39" s="14"/>
      <c r="J39" s="20"/>
    </row>
    <row r="40" spans="1:10" ht="15.75" thickBot="1" x14ac:dyDescent="0.3">
      <c r="A40" s="15"/>
      <c r="B40" s="16"/>
      <c r="C40" s="16"/>
      <c r="D40" s="16"/>
      <c r="E40" s="16"/>
      <c r="F40" s="16"/>
      <c r="G40" s="16"/>
      <c r="H40" s="81"/>
      <c r="I40" s="81"/>
      <c r="J40" s="21"/>
    </row>
    <row r="42" spans="1:10" x14ac:dyDescent="0.25">
      <c r="F42" s="1"/>
      <c r="G42" s="3"/>
      <c r="H42" s="1"/>
      <c r="I42" s="4"/>
    </row>
  </sheetData>
  <mergeCells count="26">
    <mergeCell ref="A38:I38"/>
    <mergeCell ref="A36:I36"/>
    <mergeCell ref="A35:I35"/>
    <mergeCell ref="A34:I34"/>
    <mergeCell ref="H40:I40"/>
    <mergeCell ref="A29:J29"/>
    <mergeCell ref="A30:J30"/>
    <mergeCell ref="A31:J31"/>
    <mergeCell ref="A32:J32"/>
    <mergeCell ref="A4:J4"/>
    <mergeCell ref="A3:J3"/>
    <mergeCell ref="A2:J2"/>
    <mergeCell ref="C1:J1"/>
    <mergeCell ref="A1:B1"/>
    <mergeCell ref="J10:J11"/>
    <mergeCell ref="A9:J9"/>
    <mergeCell ref="A8:J8"/>
    <mergeCell ref="A7:J7"/>
    <mergeCell ref="A6:J6"/>
    <mergeCell ref="A10:A11"/>
    <mergeCell ref="B10:B11"/>
    <mergeCell ref="C10:C11"/>
    <mergeCell ref="D10:D11"/>
    <mergeCell ref="A5:J5"/>
    <mergeCell ref="G10:G11"/>
    <mergeCell ref="I10:I11"/>
  </mergeCells>
  <pageMargins left="0.7" right="0.7" top="0.75" bottom="0.75" header="0.3" footer="0.3"/>
  <pageSetup paperSize="12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Luis Lombana Sanchez</dc:creator>
  <cp:keywords/>
  <dc:description/>
  <cp:lastModifiedBy>Jonathan David Sierra Cruz</cp:lastModifiedBy>
  <cp:revision/>
  <dcterms:created xsi:type="dcterms:W3CDTF">2025-01-20T19:28:53Z</dcterms:created>
  <dcterms:modified xsi:type="dcterms:W3CDTF">2026-09-15T14:34:57Z</dcterms:modified>
  <cp:category/>
  <cp:contentStatus/>
</cp:coreProperties>
</file>